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beif\Dropbox (Robust Design Group)\DS RD SIG\02 Paper\Paper_Titlepages\"/>
    </mc:Choice>
  </mc:AlternateContent>
  <bookViews>
    <workbookView xWindow="0" yWindow="495" windowWidth="28800" windowHeight="17505"/>
  </bookViews>
  <sheets>
    <sheet name="Data" sheetId="1" r:id="rId1"/>
    <sheet name="Pictures" sheetId="3" r:id="rId2"/>
    <sheet name="Tabelle2" sheetId="4" r:id="rId3"/>
  </sheets>
  <definedNames>
    <definedName name="_xlnm._FilterDatabase" localSheetId="0" hidden="1">Data!$A$1:$H$267</definedName>
    <definedName name="_xlchart.v1.0" hidden="1">Pictures!$A$3:$C$35</definedName>
    <definedName name="_xlchart.v1.1" hidden="1">Pictures!$D$3:$D$35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" l="1"/>
  <c r="D32" i="4"/>
  <c r="D31" i="4"/>
  <c r="D30" i="4"/>
  <c r="C33" i="4"/>
  <c r="C32" i="4"/>
  <c r="C31" i="4"/>
  <c r="C30" i="4"/>
  <c r="B33" i="4"/>
  <c r="B32" i="4"/>
  <c r="B31" i="4"/>
  <c r="B30" i="4"/>
  <c r="D26" i="4"/>
  <c r="D25" i="4"/>
  <c r="D24" i="4"/>
  <c r="D23" i="4"/>
  <c r="C26" i="4"/>
  <c r="C25" i="4"/>
  <c r="C24" i="4"/>
  <c r="C23" i="4"/>
  <c r="B26" i="4"/>
  <c r="B25" i="4"/>
  <c r="B24" i="4"/>
  <c r="B23" i="4"/>
  <c r="D19" i="4"/>
  <c r="D18" i="4"/>
  <c r="D17" i="4"/>
  <c r="D16" i="4"/>
  <c r="C19" i="4"/>
  <c r="C18" i="4"/>
  <c r="C17" i="4"/>
  <c r="C16" i="4"/>
  <c r="B19" i="4"/>
  <c r="B18" i="4"/>
  <c r="B17" i="4"/>
  <c r="B16" i="4"/>
  <c r="D12" i="4"/>
  <c r="C12" i="4"/>
  <c r="B12" i="4"/>
  <c r="D11" i="4"/>
  <c r="C11" i="4"/>
  <c r="B11" i="4"/>
  <c r="D10" i="4"/>
  <c r="C10" i="4"/>
  <c r="B10" i="4"/>
  <c r="D9" i="4"/>
  <c r="C9" i="4"/>
  <c r="B9" i="4"/>
  <c r="D5" i="4"/>
  <c r="C5" i="4"/>
  <c r="B5" i="4"/>
  <c r="D4" i="4"/>
  <c r="C4" i="4"/>
  <c r="B4" i="4"/>
  <c r="D3" i="4"/>
  <c r="C3" i="4"/>
  <c r="B3" i="4"/>
  <c r="D2" i="4"/>
  <c r="C2" i="4"/>
  <c r="B2" i="4"/>
  <c r="L3" i="1" l="1"/>
  <c r="L4" i="1"/>
  <c r="L5" i="1"/>
  <c r="L6" i="1"/>
  <c r="L7" i="1"/>
  <c r="L8" i="1"/>
  <c r="L9" i="1"/>
  <c r="L10" i="1"/>
  <c r="L11" i="1"/>
  <c r="L12" i="1"/>
  <c r="L13" i="1"/>
  <c r="L14" i="1"/>
  <c r="L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" i="1"/>
  <c r="L15" i="1" l="1"/>
</calcChain>
</file>

<file path=xl/sharedStrings.xml><?xml version="1.0" encoding="utf-8"?>
<sst xmlns="http://schemas.openxmlformats.org/spreadsheetml/2006/main" count="1467" uniqueCount="322">
  <si>
    <t>Conference</t>
  </si>
  <si>
    <t>First Authors</t>
  </si>
  <si>
    <t>nr</t>
  </si>
  <si>
    <t>not relevant</t>
  </si>
  <si>
    <t>A</t>
  </si>
  <si>
    <t>B</t>
  </si>
  <si>
    <t>C</t>
  </si>
  <si>
    <t>D</t>
  </si>
  <si>
    <t>E</t>
  </si>
  <si>
    <t>F</t>
  </si>
  <si>
    <t>G</t>
  </si>
  <si>
    <t>Principle / System Design</t>
  </si>
  <si>
    <t>Principle / Parameter Design</t>
  </si>
  <si>
    <t>Principle / Tolerance Design</t>
  </si>
  <si>
    <t>Methods / System Design</t>
  </si>
  <si>
    <t>Methods / Parameter Design</t>
  </si>
  <si>
    <t>Methods / Tolerance Design</t>
  </si>
  <si>
    <t>Applications / System Design</t>
  </si>
  <si>
    <t>Applications / Parameter Design</t>
  </si>
  <si>
    <t>Applications / Tolerance Design</t>
  </si>
  <si>
    <t>Implementation / System Design</t>
  </si>
  <si>
    <t>Implementation / Parameter Design</t>
  </si>
  <si>
    <t>Implementation / Tolerance Design</t>
  </si>
  <si>
    <t>H</t>
  </si>
  <si>
    <t>I</t>
  </si>
  <si>
    <t>J</t>
  </si>
  <si>
    <t>K</t>
  </si>
  <si>
    <t>L</t>
  </si>
  <si>
    <t>DESIGN12</t>
  </si>
  <si>
    <t xml:space="preserve">Teakema et al. </t>
  </si>
  <si>
    <t xml:space="preserve">Maurer et al. </t>
  </si>
  <si>
    <t xml:space="preserve">Hamraz et al. </t>
  </si>
  <si>
    <t>Stolt</t>
  </si>
  <si>
    <t xml:space="preserve">Siyam et al. </t>
  </si>
  <si>
    <t xml:space="preserve">Jagtap et al. </t>
  </si>
  <si>
    <t xml:space="preserve">Frank et al. </t>
  </si>
  <si>
    <t xml:space="preserve">Sadlauer et al. </t>
  </si>
  <si>
    <t>Dorociak et al.</t>
  </si>
  <si>
    <t xml:space="preserve">Carey et al. </t>
  </si>
  <si>
    <t xml:space="preserve">Corallo et al. </t>
  </si>
  <si>
    <t xml:space="preserve">Jonas et al. </t>
  </si>
  <si>
    <t xml:space="preserve">Kratzer et al. </t>
  </si>
  <si>
    <t xml:space="preserve">Wynn et al. </t>
  </si>
  <si>
    <t xml:space="preserve">Marini et al. </t>
  </si>
  <si>
    <t xml:space="preserve">Cash et al. </t>
  </si>
  <si>
    <t xml:space="preserve">Harih et al. </t>
  </si>
  <si>
    <t xml:space="preserve">Florin et al. </t>
  </si>
  <si>
    <t>Decouttere et al.</t>
  </si>
  <si>
    <t xml:space="preserve">Messerle et al. </t>
  </si>
  <si>
    <t xml:space="preserve">Villard et al. </t>
  </si>
  <si>
    <t xml:space="preserve">Tonkovic et al. </t>
  </si>
  <si>
    <t xml:space="preserve">Ström et al. </t>
  </si>
  <si>
    <t xml:space="preserve">Engel et al. </t>
  </si>
  <si>
    <t xml:space="preserve">Luedeke et al. </t>
  </si>
  <si>
    <t xml:space="preserve">Kohn et al. </t>
  </si>
  <si>
    <t xml:space="preserve">Heilemann et al. </t>
  </si>
  <si>
    <t xml:space="preserve">Rajabalinejad et al. </t>
  </si>
  <si>
    <t xml:space="preserve">Kaljun et al. </t>
  </si>
  <si>
    <t xml:space="preserve">Buskermolen et al. </t>
  </si>
  <si>
    <t xml:space="preserve">Yilmaz et al. </t>
  </si>
  <si>
    <t>Ballard</t>
  </si>
  <si>
    <t xml:space="preserve">Dumitrescu et al. </t>
  </si>
  <si>
    <t xml:space="preserve">Elstner et al. </t>
  </si>
  <si>
    <t xml:space="preserve">Cluzel et al. </t>
  </si>
  <si>
    <t xml:space="preserve">Wendland et al. </t>
  </si>
  <si>
    <t xml:space="preserve">Georgiev et al. </t>
  </si>
  <si>
    <t xml:space="preserve">Snider et al. </t>
  </si>
  <si>
    <t xml:space="preserve">Husung et al. </t>
  </si>
  <si>
    <t xml:space="preserve">Kuusisto et al. </t>
  </si>
  <si>
    <t xml:space="preserve">Hooge et al. </t>
  </si>
  <si>
    <t xml:space="preserve">Ranscombe et al. </t>
  </si>
  <si>
    <t xml:space="preserve">Feldmann et al. </t>
  </si>
  <si>
    <t xml:space="preserve">Badreddine et al. </t>
  </si>
  <si>
    <t xml:space="preserve">Rissanen et al. </t>
  </si>
  <si>
    <t xml:space="preserve">Jean et al. </t>
  </si>
  <si>
    <t>Pavlic</t>
  </si>
  <si>
    <t xml:space="preserve">Köster et al. </t>
  </si>
  <si>
    <t>Sunnersjö</t>
  </si>
  <si>
    <t xml:space="preserve">Wikström et al. </t>
  </si>
  <si>
    <t xml:space="preserve">Roth et al. </t>
  </si>
  <si>
    <t xml:space="preserve">Halonen et al. </t>
  </si>
  <si>
    <t xml:space="preserve">Kroll et al. </t>
  </si>
  <si>
    <t xml:space="preserve">Cantamessa et al. </t>
  </si>
  <si>
    <t xml:space="preserve">Steuber et al. </t>
  </si>
  <si>
    <t xml:space="preserve">Fargnoli et al. </t>
  </si>
  <si>
    <t xml:space="preserve">Rieke et al. </t>
  </si>
  <si>
    <t xml:space="preserve">Olechowski et al. </t>
  </si>
  <si>
    <t xml:space="preserve">Schrieverhoff et al. </t>
  </si>
  <si>
    <t xml:space="preserve">Verhaegen et al. </t>
  </si>
  <si>
    <t xml:space="preserve">Neumann et al. </t>
  </si>
  <si>
    <t xml:space="preserve">Bolognini et al. </t>
  </si>
  <si>
    <t xml:space="preserve">Roussel et al. </t>
  </si>
  <si>
    <t xml:space="preserve">Aromaa et al. </t>
  </si>
  <si>
    <t xml:space="preserve">Kress et al. </t>
  </si>
  <si>
    <t xml:space="preserve">Wölfel et al. </t>
  </si>
  <si>
    <t xml:space="preserve">Kim et al. </t>
  </si>
  <si>
    <t xml:space="preserve">Ebro et al. </t>
  </si>
  <si>
    <t xml:space="preserve">Gaus et al. </t>
  </si>
  <si>
    <t xml:space="preserve">Favi et al. </t>
  </si>
  <si>
    <t xml:space="preserve">Kazakci et al. </t>
  </si>
  <si>
    <t xml:space="preserve">Matthiesen et al. </t>
  </si>
  <si>
    <t xml:space="preserve">Becattini et al. </t>
  </si>
  <si>
    <t xml:space="preserve">Morris et al. </t>
  </si>
  <si>
    <t xml:space="preserve">Owusu et al. </t>
  </si>
  <si>
    <t>Weber</t>
  </si>
  <si>
    <t xml:space="preserve">Garthwaite et al. </t>
  </si>
  <si>
    <t xml:space="preserve">Ziegler et al. </t>
  </si>
  <si>
    <t xml:space="preserve">Stevanovic et al. </t>
  </si>
  <si>
    <t xml:space="preserve">Mehrpouyan et al. </t>
  </si>
  <si>
    <t xml:space="preserve">Eifler et al. </t>
  </si>
  <si>
    <t>Kokotovich</t>
  </si>
  <si>
    <t xml:space="preserve">Skec et al. </t>
  </si>
  <si>
    <t xml:space="preserve">Thompson et al. </t>
  </si>
  <si>
    <t xml:space="preserve">Biedermann et al. </t>
  </si>
  <si>
    <t xml:space="preserve">Germani et al. </t>
  </si>
  <si>
    <t xml:space="preserve">Vanhatalo et al. </t>
  </si>
  <si>
    <t xml:space="preserve">Daalhuizen et al. </t>
  </si>
  <si>
    <t xml:space="preserve">Panarotto et al. </t>
  </si>
  <si>
    <t xml:space="preserve">Hesse et al. </t>
  </si>
  <si>
    <t xml:space="preserve">Howard et al. </t>
  </si>
  <si>
    <t xml:space="preserve">Kortler et al. </t>
  </si>
  <si>
    <t xml:space="preserve">Tristl et al. </t>
  </si>
  <si>
    <t xml:space="preserve">Sharafi et al. </t>
  </si>
  <si>
    <t xml:space="preserve">Ariff et al. </t>
  </si>
  <si>
    <t xml:space="preserve">Cardoso et al. </t>
  </si>
  <si>
    <t xml:space="preserve">Njindam et al. </t>
  </si>
  <si>
    <t>evtl. H</t>
  </si>
  <si>
    <t>evtl. A</t>
  </si>
  <si>
    <t>evtl. F</t>
  </si>
  <si>
    <t>DESIGN14</t>
  </si>
  <si>
    <t>Spruegel et al.</t>
  </si>
  <si>
    <t xml:space="preserve">Balic et al. </t>
  </si>
  <si>
    <t xml:space="preserve">Sinigalias et al. </t>
  </si>
  <si>
    <t xml:space="preserve">Kobayashi et al. </t>
  </si>
  <si>
    <t xml:space="preserve">Freund et al. </t>
  </si>
  <si>
    <t xml:space="preserve">Okholm et al. </t>
  </si>
  <si>
    <t xml:space="preserve">Akinluyi et al. </t>
  </si>
  <si>
    <t xml:space="preserve">Stavrakos et al. </t>
  </si>
  <si>
    <t>Bauer et al</t>
  </si>
  <si>
    <t>Long Name</t>
  </si>
  <si>
    <t>DESIGN16</t>
  </si>
  <si>
    <t>Borgianni</t>
  </si>
  <si>
    <t xml:space="preserve">Lotz et al. </t>
  </si>
  <si>
    <t xml:space="preserve">Katona et al. </t>
  </si>
  <si>
    <t xml:space="preserve">Hamat et al. </t>
  </si>
  <si>
    <t xml:space="preserve">Bendefy et al. </t>
  </si>
  <si>
    <t xml:space="preserve">Whitney et al. </t>
  </si>
  <si>
    <t xml:space="preserve">Tegeltija et al. </t>
  </si>
  <si>
    <t xml:space="preserve">Kestel et al. </t>
  </si>
  <si>
    <t>evtl. E</t>
  </si>
  <si>
    <t>DESIGN18</t>
  </si>
  <si>
    <t xml:space="preserve">Bartholdt et al. </t>
  </si>
  <si>
    <t xml:space="preserve">Vogel et al. </t>
  </si>
  <si>
    <t xml:space="preserve">Forsteneichner et al. </t>
  </si>
  <si>
    <t xml:space="preserve">Greve et al. </t>
  </si>
  <si>
    <t xml:space="preserve">Benjamin et al. </t>
  </si>
  <si>
    <t xml:space="preserve">Striegel et al. </t>
  </si>
  <si>
    <t xml:space="preserve">Rebentisch et al. </t>
  </si>
  <si>
    <t xml:space="preserve">Duraiswamy et al. </t>
  </si>
  <si>
    <t xml:space="preserve">Franklin et al. </t>
  </si>
  <si>
    <t>DESIGN20</t>
  </si>
  <si>
    <t xml:space="preserve">Grauberger et al. </t>
  </si>
  <si>
    <t xml:space="preserve">Li et al. </t>
  </si>
  <si>
    <t xml:space="preserve">Dehaibi et al. </t>
  </si>
  <si>
    <t xml:space="preserve">Piccolo et al. </t>
  </si>
  <si>
    <t xml:space="preserve">Campean et al. </t>
  </si>
  <si>
    <t xml:space="preserve">Livotov et al. </t>
  </si>
  <si>
    <t xml:space="preserve">Juul-Nyholm et al. </t>
  </si>
  <si>
    <t xml:space="preserve">Sanchez et al. </t>
  </si>
  <si>
    <t>evtl. D</t>
  </si>
  <si>
    <t>ICED11</t>
  </si>
  <si>
    <t>Maurer</t>
  </si>
  <si>
    <t xml:space="preserve">Petetin et al. </t>
  </si>
  <si>
    <t xml:space="preserve">Stetter et al. </t>
  </si>
  <si>
    <t xml:space="preserve">Poulet et al. </t>
  </si>
  <si>
    <t xml:space="preserve">Hatchuel et al. </t>
  </si>
  <si>
    <t xml:space="preserve">Marle et al. </t>
  </si>
  <si>
    <t xml:space="preserve">Sakao et al. </t>
  </si>
  <si>
    <t xml:space="preserve">Otsuka et al. </t>
  </si>
  <si>
    <t xml:space="preserve">Ribeiro et al. </t>
  </si>
  <si>
    <t>Stetter, Phleps</t>
  </si>
  <si>
    <t xml:space="preserve">Robert et al. </t>
  </si>
  <si>
    <t xml:space="preserve">Mathias et al. </t>
  </si>
  <si>
    <t xml:space="preserve">Tucker et al. </t>
  </si>
  <si>
    <t>Thomson</t>
  </si>
  <si>
    <t xml:space="preserve">Shah et al. </t>
  </si>
  <si>
    <t xml:space="preserve">Lodgaard et al. </t>
  </si>
  <si>
    <t xml:space="preserve">Dremont et al. </t>
  </si>
  <si>
    <t xml:space="preserve">Kissel et al. </t>
  </si>
  <si>
    <t xml:space="preserve">Wuttke et al. </t>
  </si>
  <si>
    <t xml:space="preserve">Walter et al. </t>
  </si>
  <si>
    <t xml:space="preserve">Mazur et al. </t>
  </si>
  <si>
    <t>ICED13</t>
  </si>
  <si>
    <t xml:space="preserve">Ringen et al. </t>
  </si>
  <si>
    <t xml:space="preserve">Nehuis et al. </t>
  </si>
  <si>
    <t xml:space="preserve">Bacciotti et al. </t>
  </si>
  <si>
    <t xml:space="preserve">Horvath et al. </t>
  </si>
  <si>
    <t xml:space="preserve">Krogstie et al. </t>
  </si>
  <si>
    <t xml:space="preserve">Duong et al. </t>
  </si>
  <si>
    <t xml:space="preserve">Bauer et al. </t>
  </si>
  <si>
    <t xml:space="preserve">Breitsprecher et al. </t>
  </si>
  <si>
    <t xml:space="preserve">Schleich et al. </t>
  </si>
  <si>
    <t xml:space="preserve">Usbeck et al. </t>
  </si>
  <si>
    <t xml:space="preserve">Gatzen et al. </t>
  </si>
  <si>
    <t xml:space="preserve">Zou et al. </t>
  </si>
  <si>
    <t xml:space="preserve">Nguyen et al. </t>
  </si>
  <si>
    <t xml:space="preserve">Lee et al. </t>
  </si>
  <si>
    <t xml:space="preserve">Graziosi et al. </t>
  </si>
  <si>
    <t xml:space="preserve">Hoffenson et al. </t>
  </si>
  <si>
    <t xml:space="preserve">Wodehouse et al. </t>
  </si>
  <si>
    <t xml:space="preserve">Stangl et al. </t>
  </si>
  <si>
    <t>Andrade</t>
  </si>
  <si>
    <t xml:space="preserve">Rauscher et al. </t>
  </si>
  <si>
    <t>evtl. C</t>
  </si>
  <si>
    <t>ICED15</t>
  </si>
  <si>
    <t xml:space="preserve">Haley et al. </t>
  </si>
  <si>
    <t xml:space="preserve">Ingerslev et al. </t>
  </si>
  <si>
    <t xml:space="preserve">Short et al. </t>
  </si>
  <si>
    <t xml:space="preserve">Chen et al. </t>
  </si>
  <si>
    <t xml:space="preserve">Shirzad et al. </t>
  </si>
  <si>
    <t xml:space="preserve">Fox et al. </t>
  </si>
  <si>
    <t xml:space="preserve">Mussgnug et al. </t>
  </si>
  <si>
    <t xml:space="preserve">Litwa et al. </t>
  </si>
  <si>
    <t xml:space="preserve">Kellermeyer et al. </t>
  </si>
  <si>
    <t xml:space="preserve">Stephenson et al. </t>
  </si>
  <si>
    <t xml:space="preserve">Sjöman et al. </t>
  </si>
  <si>
    <t xml:space="preserve">Russo et al. </t>
  </si>
  <si>
    <t xml:space="preserve">Masmoudi et al. </t>
  </si>
  <si>
    <t xml:space="preserve">Mavrikas et al. </t>
  </si>
  <si>
    <t xml:space="preserve">Ehlert et al. </t>
  </si>
  <si>
    <t xml:space="preserve">Uchil et al. </t>
  </si>
  <si>
    <t>ICED17</t>
  </si>
  <si>
    <t xml:space="preserve">Stäbler et al. </t>
  </si>
  <si>
    <t xml:space="preserve">Willet et al. </t>
  </si>
  <si>
    <t xml:space="preserve">Zezelj et al. </t>
  </si>
  <si>
    <t xml:space="preserve">Muenzberg et al. </t>
  </si>
  <si>
    <t xml:space="preserve">Stocker et al. </t>
  </si>
  <si>
    <t xml:space="preserve">Schmid et al. </t>
  </si>
  <si>
    <t xml:space="preserve">Mak et al. </t>
  </si>
  <si>
    <t xml:space="preserve">Pessoa et al. </t>
  </si>
  <si>
    <t xml:space="preserve">Al-Masslawi et al. </t>
  </si>
  <si>
    <t xml:space="preserve">Aschenbrenner et al. </t>
  </si>
  <si>
    <t xml:space="preserve">Al Mashagbeh et al. </t>
  </si>
  <si>
    <t xml:space="preserve">Bjarklev et al. </t>
  </si>
  <si>
    <t xml:space="preserve">Amrin et al. </t>
  </si>
  <si>
    <t xml:space="preserve">Jensen et al. </t>
  </si>
  <si>
    <t xml:space="preserve">Hentze et al. </t>
  </si>
  <si>
    <t xml:space="preserve">Coulombe et al. </t>
  </si>
  <si>
    <t xml:space="preserve">Schluer et al. </t>
  </si>
  <si>
    <t xml:space="preserve">Blösch-Paidosh et al. </t>
  </si>
  <si>
    <t xml:space="preserve">Hallstedt et al. </t>
  </si>
  <si>
    <t xml:space="preserve">Stenholm et al. </t>
  </si>
  <si>
    <t xml:space="preserve">Ugurlu et al. </t>
  </si>
  <si>
    <t xml:space="preserve">Reich et al. </t>
  </si>
  <si>
    <t xml:space="preserve">Parraguez et al. </t>
  </si>
  <si>
    <t xml:space="preserve">Arnarsson et al. </t>
  </si>
  <si>
    <t xml:space="preserve">Yanagisawa et al. </t>
  </si>
  <si>
    <t xml:space="preserve">Brandy et al. </t>
  </si>
  <si>
    <t>ICED19</t>
  </si>
  <si>
    <t xml:space="preserve">Perisic et al. </t>
  </si>
  <si>
    <t xml:space="preserve">Heling et al. </t>
  </si>
  <si>
    <t xml:space="preserve">Zheng et al. </t>
  </si>
  <si>
    <t xml:space="preserve">Fiorineschi et al. </t>
  </si>
  <si>
    <t xml:space="preserve">Gerschütz et al. </t>
  </si>
  <si>
    <t xml:space="preserve">Schneider et al. </t>
  </si>
  <si>
    <t xml:space="preserve">Gust et al. </t>
  </si>
  <si>
    <t xml:space="preserve">Kügler et al. </t>
  </si>
  <si>
    <t xml:space="preserve">Ciccone et al. </t>
  </si>
  <si>
    <t xml:space="preserve">Dordlofva et al. </t>
  </si>
  <si>
    <t xml:space="preserve">Jones et al. </t>
  </si>
  <si>
    <t xml:space="preserve">Rigger et al. </t>
  </si>
  <si>
    <t xml:space="preserve">Antoniou et al. </t>
  </si>
  <si>
    <t xml:space="preserve">Kohtala et al. </t>
  </si>
  <si>
    <t xml:space="preserve">Sigurdarson et al. </t>
  </si>
  <si>
    <t xml:space="preserve">Marthaler et al. </t>
  </si>
  <si>
    <t xml:space="preserve">Müller et al. </t>
  </si>
  <si>
    <t xml:space="preserve">Harle et al. </t>
  </si>
  <si>
    <t xml:space="preserve">Schneberger et al. </t>
  </si>
  <si>
    <t xml:space="preserve">Salobir et al. </t>
  </si>
  <si>
    <t xml:space="preserve">Schubert et al. </t>
  </si>
  <si>
    <t xml:space="preserve">Cornelis et al. </t>
  </si>
  <si>
    <t xml:space="preserve">Stylidis et al. </t>
  </si>
  <si>
    <t xml:space="preserve">Goetz et al. </t>
  </si>
  <si>
    <t xml:space="preserve">Funk et al. </t>
  </si>
  <si>
    <t xml:space="preserve">Saidani et al. </t>
  </si>
  <si>
    <t xml:space="preserve">Tensa et al. </t>
  </si>
  <si>
    <t xml:space="preserve">Mahdjoub et al. </t>
  </si>
  <si>
    <t xml:space="preserve">Otto et al. </t>
  </si>
  <si>
    <t xml:space="preserve">Franz et al. </t>
  </si>
  <si>
    <t>Application Cases</t>
  </si>
  <si>
    <t>System Design</t>
  </si>
  <si>
    <t>Parameter Design</t>
  </si>
  <si>
    <t>Tolerance Design</t>
  </si>
  <si>
    <t>SUMME</t>
  </si>
  <si>
    <t>Classification_BS</t>
  </si>
  <si>
    <t>Classification_TE</t>
  </si>
  <si>
    <t>Comments_TE</t>
  </si>
  <si>
    <t>Comments_BS</t>
  </si>
  <si>
    <t>Classification_final</t>
  </si>
  <si>
    <t>???</t>
  </si>
  <si>
    <t>Cumulated Data (filtered)</t>
  </si>
  <si>
    <t>ICED11 / DESIGN12</t>
  </si>
  <si>
    <t>Imple-mentation</t>
  </si>
  <si>
    <t>ICED13 / DESIGN14</t>
  </si>
  <si>
    <t>Principles &amp; Practices</t>
  </si>
  <si>
    <t>Methods &amp; Tools</t>
  </si>
  <si>
    <t>ICED15 / DESIGN16</t>
  </si>
  <si>
    <t>ICED17 / DESIGN18</t>
  </si>
  <si>
    <t>ICED19 / DESIGN20</t>
  </si>
  <si>
    <t>ICED11/
DESIGN12</t>
  </si>
  <si>
    <t>ICED13/
DESIGN14</t>
  </si>
  <si>
    <t>ICED15/
DESIGN16</t>
  </si>
  <si>
    <t>ICED17/
DESIGN18</t>
  </si>
  <si>
    <t>ICED19/
DESIGN20</t>
  </si>
  <si>
    <t>M &amp; T</t>
  </si>
  <si>
    <t>P &amp; P</t>
  </si>
  <si>
    <t>Imp.</t>
  </si>
  <si>
    <t xml:space="preserve">App. </t>
  </si>
  <si>
    <t>System
Design</t>
  </si>
  <si>
    <t>Parameter
Design</t>
  </si>
  <si>
    <t>Tolerance
Design</t>
  </si>
  <si>
    <t>Parameter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</si>
</sst>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1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plotSurface>
          <cx:spPr>
            <a:solidFill>
              <a:schemeClr val="bg1"/>
            </a:solidFill>
            <a:ln>
              <a:noFill/>
            </a:ln>
          </cx:spPr>
        </cx:plotSurface>
        <cx:series layoutId="sunburst" uniqueId="{ACD26A63-21AE-B141-96D6-3F906B3E57B2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600" b="1">
                    <a:solidFill>
                      <a:schemeClr val="bg1"/>
                    </a:solidFill>
                    <a:latin typeface="Times New Roman" panose="02020603050405020304" pitchFamily="18" charset="0"/>
                    <a:ea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de-DE" sz="1600" b="1" i="0" u="none" strike="noStrike" baseline="0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x:txPr>
            <cx:visibility seriesName="0" categoryName="1" value="0"/>
          </cx:dataLabels>
          <cx:dataId val="0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0</xdr:row>
      <xdr:rowOff>114300</xdr:rowOff>
    </xdr:from>
    <xdr:to>
      <xdr:col>20</xdr:col>
      <xdr:colOff>0</xdr:colOff>
      <xdr:row>34</xdr:row>
      <xdr:rowOff>25400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Diagramm 3">
              <a:extLst>
                <a:ext uri="{FF2B5EF4-FFF2-40B4-BE49-F238E27FC236}">
                  <a16:creationId xmlns:a16="http://schemas.microsoft.com/office/drawing/2014/main" id="{64621F4D-3B6C-AF45-863C-7D56AB40917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tabSelected="1" zoomScale="130" zoomScaleNormal="130" workbookViewId="0">
      <selection activeCell="J8" sqref="J8"/>
    </sheetView>
  </sheetViews>
  <sheetFormatPr defaultColWidth="11" defaultRowHeight="15.75" x14ac:dyDescent="0.25"/>
  <cols>
    <col min="1" max="1" width="12.875" bestFit="1" customWidth="1"/>
    <col min="2" max="2" width="17.625" bestFit="1" customWidth="1"/>
    <col min="3" max="3" width="14.5" hidden="1" customWidth="1"/>
    <col min="4" max="6" width="12.5" hidden="1" customWidth="1"/>
    <col min="7" max="7" width="12.5" customWidth="1"/>
    <col min="8" max="8" width="23.5" bestFit="1" customWidth="1"/>
    <col min="11" max="11" width="31.375" bestFit="1" customWidth="1"/>
  </cols>
  <sheetData>
    <row r="1" spans="1:12" x14ac:dyDescent="0.25">
      <c r="A1" s="1" t="s">
        <v>0</v>
      </c>
      <c r="B1" s="1" t="s">
        <v>1</v>
      </c>
      <c r="C1" s="1" t="s">
        <v>294</v>
      </c>
      <c r="D1" s="1" t="s">
        <v>297</v>
      </c>
      <c r="E1" s="1" t="s">
        <v>295</v>
      </c>
      <c r="F1" s="1" t="s">
        <v>296</v>
      </c>
      <c r="G1" s="1" t="s">
        <v>298</v>
      </c>
      <c r="H1" s="1" t="s">
        <v>139</v>
      </c>
    </row>
    <row r="2" spans="1:12" x14ac:dyDescent="0.25">
      <c r="A2" t="s">
        <v>28</v>
      </c>
      <c r="B2" t="s">
        <v>29</v>
      </c>
      <c r="C2" t="s">
        <v>2</v>
      </c>
      <c r="E2" t="s">
        <v>2</v>
      </c>
      <c r="G2" t="s">
        <v>2</v>
      </c>
      <c r="H2" t="str">
        <f t="shared" ref="H2:H33" si="0">CONCATENATE(A2, ": ",B2)</f>
        <v xml:space="preserve">DESIGN12: Teakema et al. </v>
      </c>
      <c r="J2" t="s">
        <v>2</v>
      </c>
      <c r="K2" t="s">
        <v>3</v>
      </c>
      <c r="L2">
        <f>COUNTIF($C$2:$C$267,J2)</f>
        <v>172</v>
      </c>
    </row>
    <row r="3" spans="1:12" x14ac:dyDescent="0.25">
      <c r="A3" t="s">
        <v>28</v>
      </c>
      <c r="B3" t="s">
        <v>30</v>
      </c>
      <c r="C3" t="s">
        <v>2</v>
      </c>
      <c r="E3" t="s">
        <v>2</v>
      </c>
      <c r="G3" t="s">
        <v>2</v>
      </c>
      <c r="H3" t="str">
        <f t="shared" si="0"/>
        <v xml:space="preserve">DESIGN12: Maurer et al. </v>
      </c>
      <c r="J3" t="s">
        <v>4</v>
      </c>
      <c r="K3" t="s">
        <v>11</v>
      </c>
      <c r="L3">
        <f t="shared" ref="L3:L14" si="1">COUNTIF($C$2:$C$267,J3)</f>
        <v>9</v>
      </c>
    </row>
    <row r="4" spans="1:12" x14ac:dyDescent="0.25">
      <c r="A4" t="s">
        <v>28</v>
      </c>
      <c r="B4" t="s">
        <v>31</v>
      </c>
      <c r="C4" t="s">
        <v>2</v>
      </c>
      <c r="E4" t="s">
        <v>2</v>
      </c>
      <c r="G4" t="s">
        <v>2</v>
      </c>
      <c r="H4" t="str">
        <f t="shared" si="0"/>
        <v xml:space="preserve">DESIGN12: Hamraz et al. </v>
      </c>
      <c r="J4" t="s">
        <v>5</v>
      </c>
      <c r="K4" t="s">
        <v>12</v>
      </c>
      <c r="L4">
        <f t="shared" si="1"/>
        <v>3</v>
      </c>
    </row>
    <row r="5" spans="1:12" x14ac:dyDescent="0.25">
      <c r="A5" t="s">
        <v>28</v>
      </c>
      <c r="B5" t="s">
        <v>32</v>
      </c>
      <c r="C5" t="s">
        <v>2</v>
      </c>
      <c r="E5" t="s">
        <v>2</v>
      </c>
      <c r="G5" t="s">
        <v>2</v>
      </c>
      <c r="H5" t="str">
        <f t="shared" si="0"/>
        <v>DESIGN12: Stolt</v>
      </c>
      <c r="J5" t="s">
        <v>6</v>
      </c>
      <c r="K5" t="s">
        <v>13</v>
      </c>
      <c r="L5">
        <f t="shared" si="1"/>
        <v>5</v>
      </c>
    </row>
    <row r="6" spans="1:12" x14ac:dyDescent="0.25">
      <c r="A6" t="s">
        <v>28</v>
      </c>
      <c r="B6" t="s">
        <v>33</v>
      </c>
      <c r="C6" t="s">
        <v>2</v>
      </c>
      <c r="E6" t="s">
        <v>2</v>
      </c>
      <c r="G6" t="s">
        <v>2</v>
      </c>
      <c r="H6" t="str">
        <f t="shared" si="0"/>
        <v xml:space="preserve">DESIGN12: Siyam et al. </v>
      </c>
      <c r="J6" t="s">
        <v>7</v>
      </c>
      <c r="K6" t="s">
        <v>14</v>
      </c>
      <c r="L6">
        <f t="shared" si="1"/>
        <v>25</v>
      </c>
    </row>
    <row r="7" spans="1:12" x14ac:dyDescent="0.25">
      <c r="A7" t="s">
        <v>28</v>
      </c>
      <c r="B7" t="s">
        <v>34</v>
      </c>
      <c r="C7" t="s">
        <v>2</v>
      </c>
      <c r="E7" t="s">
        <v>2</v>
      </c>
      <c r="G7" t="s">
        <v>2</v>
      </c>
      <c r="H7" t="str">
        <f t="shared" si="0"/>
        <v xml:space="preserve">DESIGN12: Jagtap et al. </v>
      </c>
      <c r="J7" t="s">
        <v>8</v>
      </c>
      <c r="K7" t="s">
        <v>15</v>
      </c>
      <c r="L7">
        <f t="shared" si="1"/>
        <v>14</v>
      </c>
    </row>
    <row r="8" spans="1:12" x14ac:dyDescent="0.25">
      <c r="A8" t="s">
        <v>28</v>
      </c>
      <c r="B8" t="s">
        <v>35</v>
      </c>
      <c r="C8" t="s">
        <v>2</v>
      </c>
      <c r="D8" t="s">
        <v>126</v>
      </c>
      <c r="E8" t="s">
        <v>2</v>
      </c>
      <c r="G8" t="s">
        <v>2</v>
      </c>
      <c r="H8" t="str">
        <f t="shared" si="0"/>
        <v xml:space="preserve">DESIGN12: Frank et al. </v>
      </c>
      <c r="J8" t="s">
        <v>9</v>
      </c>
      <c r="K8" t="s">
        <v>16</v>
      </c>
      <c r="L8">
        <f t="shared" si="1"/>
        <v>23</v>
      </c>
    </row>
    <row r="9" spans="1:12" x14ac:dyDescent="0.25">
      <c r="A9" t="s">
        <v>28</v>
      </c>
      <c r="B9" t="s">
        <v>36</v>
      </c>
      <c r="C9" t="s">
        <v>2</v>
      </c>
      <c r="E9" t="s">
        <v>2</v>
      </c>
      <c r="G9" t="s">
        <v>2</v>
      </c>
      <c r="H9" t="str">
        <f t="shared" si="0"/>
        <v xml:space="preserve">DESIGN12: Sadlauer et al. </v>
      </c>
      <c r="J9" t="s">
        <v>10</v>
      </c>
      <c r="K9" t="s">
        <v>17</v>
      </c>
      <c r="L9">
        <f t="shared" si="1"/>
        <v>4</v>
      </c>
    </row>
    <row r="10" spans="1:12" x14ac:dyDescent="0.25">
      <c r="A10" t="s">
        <v>28</v>
      </c>
      <c r="B10" t="s">
        <v>37</v>
      </c>
      <c r="C10" t="s">
        <v>7</v>
      </c>
      <c r="E10" t="s">
        <v>7</v>
      </c>
      <c r="G10" t="s">
        <v>7</v>
      </c>
      <c r="H10" t="str">
        <f t="shared" si="0"/>
        <v>DESIGN12: Dorociak et al.</v>
      </c>
      <c r="J10" t="s">
        <v>23</v>
      </c>
      <c r="K10" t="s">
        <v>18</v>
      </c>
      <c r="L10">
        <f t="shared" si="1"/>
        <v>1</v>
      </c>
    </row>
    <row r="11" spans="1:12" x14ac:dyDescent="0.25">
      <c r="A11" t="s">
        <v>28</v>
      </c>
      <c r="B11" t="s">
        <v>38</v>
      </c>
      <c r="C11" t="s">
        <v>2</v>
      </c>
      <c r="E11" t="s">
        <v>2</v>
      </c>
      <c r="G11" t="s">
        <v>2</v>
      </c>
      <c r="H11" t="str">
        <f t="shared" si="0"/>
        <v xml:space="preserve">DESIGN12: Carey et al. </v>
      </c>
      <c r="J11" t="s">
        <v>24</v>
      </c>
      <c r="K11" t="s">
        <v>19</v>
      </c>
      <c r="L11">
        <f t="shared" si="1"/>
        <v>4</v>
      </c>
    </row>
    <row r="12" spans="1:12" x14ac:dyDescent="0.25">
      <c r="A12" t="s">
        <v>28</v>
      </c>
      <c r="B12" t="s">
        <v>39</v>
      </c>
      <c r="C12" t="s">
        <v>9</v>
      </c>
      <c r="E12" t="s">
        <v>24</v>
      </c>
      <c r="G12" t="s">
        <v>9</v>
      </c>
      <c r="H12" t="str">
        <f t="shared" si="0"/>
        <v xml:space="preserve">DESIGN12: Corallo et al. </v>
      </c>
      <c r="J12" t="s">
        <v>25</v>
      </c>
      <c r="K12" t="s">
        <v>20</v>
      </c>
      <c r="L12">
        <f t="shared" si="1"/>
        <v>4</v>
      </c>
    </row>
    <row r="13" spans="1:12" x14ac:dyDescent="0.25">
      <c r="A13" t="s">
        <v>28</v>
      </c>
      <c r="B13" t="s">
        <v>40</v>
      </c>
      <c r="C13" t="s">
        <v>2</v>
      </c>
      <c r="E13" t="s">
        <v>2</v>
      </c>
      <c r="G13" t="s">
        <v>2</v>
      </c>
      <c r="H13" t="str">
        <f t="shared" si="0"/>
        <v xml:space="preserve">DESIGN12: Jonas et al. </v>
      </c>
      <c r="J13" t="s">
        <v>26</v>
      </c>
      <c r="K13" t="s">
        <v>21</v>
      </c>
      <c r="L13">
        <f t="shared" si="1"/>
        <v>1</v>
      </c>
    </row>
    <row r="14" spans="1:12" x14ac:dyDescent="0.25">
      <c r="A14" t="s">
        <v>28</v>
      </c>
      <c r="B14" t="s">
        <v>41</v>
      </c>
      <c r="C14" t="s">
        <v>2</v>
      </c>
      <c r="E14" t="s">
        <v>2</v>
      </c>
      <c r="G14" t="s">
        <v>2</v>
      </c>
      <c r="H14" t="str">
        <f t="shared" si="0"/>
        <v xml:space="preserve">DESIGN12: Kratzer et al. </v>
      </c>
      <c r="J14" t="s">
        <v>27</v>
      </c>
      <c r="K14" t="s">
        <v>22</v>
      </c>
      <c r="L14">
        <f t="shared" si="1"/>
        <v>1</v>
      </c>
    </row>
    <row r="15" spans="1:12" x14ac:dyDescent="0.25">
      <c r="A15" t="s">
        <v>28</v>
      </c>
      <c r="B15" t="s">
        <v>42</v>
      </c>
      <c r="C15" t="s">
        <v>4</v>
      </c>
      <c r="E15" t="s">
        <v>2</v>
      </c>
      <c r="G15" t="s">
        <v>2</v>
      </c>
      <c r="H15" t="str">
        <f t="shared" si="0"/>
        <v xml:space="preserve">DESIGN12: Wynn et al. </v>
      </c>
      <c r="K15" t="s">
        <v>293</v>
      </c>
      <c r="L15">
        <f>SUM(L2:L14)</f>
        <v>266</v>
      </c>
    </row>
    <row r="16" spans="1:12" x14ac:dyDescent="0.25">
      <c r="A16" t="s">
        <v>28</v>
      </c>
      <c r="B16" t="s">
        <v>43</v>
      </c>
      <c r="C16" t="s">
        <v>2</v>
      </c>
      <c r="E16" t="s">
        <v>2</v>
      </c>
      <c r="G16" t="s">
        <v>2</v>
      </c>
      <c r="H16" t="str">
        <f t="shared" si="0"/>
        <v xml:space="preserve">DESIGN12: Marini et al. </v>
      </c>
    </row>
    <row r="17" spans="1:8" x14ac:dyDescent="0.25">
      <c r="A17" t="s">
        <v>28</v>
      </c>
      <c r="B17" t="s">
        <v>44</v>
      </c>
      <c r="C17" t="s">
        <v>2</v>
      </c>
      <c r="E17" t="s">
        <v>2</v>
      </c>
      <c r="G17" t="s">
        <v>2</v>
      </c>
      <c r="H17" t="str">
        <f t="shared" si="0"/>
        <v xml:space="preserve">DESIGN12: Cash et al. </v>
      </c>
    </row>
    <row r="18" spans="1:8" x14ac:dyDescent="0.25">
      <c r="A18" t="s">
        <v>28</v>
      </c>
      <c r="B18" t="s">
        <v>45</v>
      </c>
      <c r="C18" t="s">
        <v>2</v>
      </c>
      <c r="E18" t="s">
        <v>2</v>
      </c>
      <c r="G18" t="s">
        <v>2</v>
      </c>
      <c r="H18" t="str">
        <f t="shared" si="0"/>
        <v xml:space="preserve">DESIGN12: Harih et al. </v>
      </c>
    </row>
    <row r="19" spans="1:8" x14ac:dyDescent="0.25">
      <c r="A19" t="s">
        <v>28</v>
      </c>
      <c r="B19" t="s">
        <v>46</v>
      </c>
      <c r="C19" t="s">
        <v>2</v>
      </c>
      <c r="E19" t="s">
        <v>2</v>
      </c>
      <c r="G19" t="s">
        <v>2</v>
      </c>
      <c r="H19" t="str">
        <f t="shared" si="0"/>
        <v xml:space="preserve">DESIGN12: Florin et al. </v>
      </c>
    </row>
    <row r="20" spans="1:8" x14ac:dyDescent="0.25">
      <c r="A20" t="s">
        <v>28</v>
      </c>
      <c r="B20" t="s">
        <v>47</v>
      </c>
      <c r="C20" t="s">
        <v>2</v>
      </c>
      <c r="E20" t="s">
        <v>2</v>
      </c>
      <c r="G20" t="s">
        <v>2</v>
      </c>
      <c r="H20" t="str">
        <f t="shared" si="0"/>
        <v>DESIGN12: Decouttere et al.</v>
      </c>
    </row>
    <row r="21" spans="1:8" x14ac:dyDescent="0.25">
      <c r="A21" t="s">
        <v>28</v>
      </c>
      <c r="B21" t="s">
        <v>48</v>
      </c>
      <c r="C21" t="s">
        <v>2</v>
      </c>
      <c r="E21" t="s">
        <v>2</v>
      </c>
      <c r="G21" t="s">
        <v>2</v>
      </c>
      <c r="H21" t="str">
        <f t="shared" si="0"/>
        <v xml:space="preserve">DESIGN12: Messerle et al. </v>
      </c>
    </row>
    <row r="22" spans="1:8" x14ac:dyDescent="0.25">
      <c r="A22" t="s">
        <v>28</v>
      </c>
      <c r="B22" t="s">
        <v>49</v>
      </c>
      <c r="C22" t="s">
        <v>2</v>
      </c>
      <c r="E22" t="s">
        <v>2</v>
      </c>
      <c r="G22" t="s">
        <v>2</v>
      </c>
      <c r="H22" t="str">
        <f t="shared" si="0"/>
        <v xml:space="preserve">DESIGN12: Villard et al. </v>
      </c>
    </row>
    <row r="23" spans="1:8" x14ac:dyDescent="0.25">
      <c r="A23" t="s">
        <v>28</v>
      </c>
      <c r="B23" t="s">
        <v>50</v>
      </c>
      <c r="C23" t="s">
        <v>2</v>
      </c>
      <c r="E23" t="s">
        <v>2</v>
      </c>
      <c r="G23" t="s">
        <v>2</v>
      </c>
      <c r="H23" t="str">
        <f t="shared" si="0"/>
        <v xml:space="preserve">DESIGN12: Tonkovic et al. </v>
      </c>
    </row>
    <row r="24" spans="1:8" x14ac:dyDescent="0.25">
      <c r="A24" t="s">
        <v>28</v>
      </c>
      <c r="B24" t="s">
        <v>51</v>
      </c>
      <c r="C24" t="s">
        <v>2</v>
      </c>
      <c r="E24" t="s">
        <v>2</v>
      </c>
      <c r="G24" t="s">
        <v>2</v>
      </c>
      <c r="H24" t="str">
        <f t="shared" si="0"/>
        <v xml:space="preserve">DESIGN12: Ström et al. </v>
      </c>
    </row>
    <row r="25" spans="1:8" x14ac:dyDescent="0.25">
      <c r="A25" t="s">
        <v>28</v>
      </c>
      <c r="B25" t="s">
        <v>52</v>
      </c>
      <c r="C25" t="s">
        <v>2</v>
      </c>
      <c r="E25" t="s">
        <v>2</v>
      </c>
      <c r="G25" t="s">
        <v>2</v>
      </c>
      <c r="H25" t="str">
        <f t="shared" si="0"/>
        <v xml:space="preserve">DESIGN12: Engel et al. </v>
      </c>
    </row>
    <row r="26" spans="1:8" x14ac:dyDescent="0.25">
      <c r="A26" t="s">
        <v>28</v>
      </c>
      <c r="B26" t="s">
        <v>53</v>
      </c>
      <c r="C26" t="s">
        <v>5</v>
      </c>
      <c r="E26" t="s">
        <v>2</v>
      </c>
      <c r="G26" t="s">
        <v>2</v>
      </c>
      <c r="H26" t="str">
        <f t="shared" si="0"/>
        <v xml:space="preserve">DESIGN12: Luedeke et al. </v>
      </c>
    </row>
    <row r="27" spans="1:8" x14ac:dyDescent="0.25">
      <c r="A27" t="s">
        <v>28</v>
      </c>
      <c r="B27" t="s">
        <v>54</v>
      </c>
      <c r="C27" t="s">
        <v>2</v>
      </c>
      <c r="E27" t="s">
        <v>2</v>
      </c>
      <c r="G27" t="s">
        <v>2</v>
      </c>
      <c r="H27" t="str">
        <f t="shared" si="0"/>
        <v xml:space="preserve">DESIGN12: Kohn et al. </v>
      </c>
    </row>
    <row r="28" spans="1:8" x14ac:dyDescent="0.25">
      <c r="A28" t="s">
        <v>28</v>
      </c>
      <c r="B28" t="s">
        <v>55</v>
      </c>
      <c r="C28" t="s">
        <v>2</v>
      </c>
      <c r="E28" t="s">
        <v>2</v>
      </c>
      <c r="G28" t="s">
        <v>2</v>
      </c>
      <c r="H28" t="str">
        <f t="shared" si="0"/>
        <v xml:space="preserve">DESIGN12: Heilemann et al. </v>
      </c>
    </row>
    <row r="29" spans="1:8" x14ac:dyDescent="0.25">
      <c r="A29" t="s">
        <v>28</v>
      </c>
      <c r="B29" t="s">
        <v>56</v>
      </c>
      <c r="C29" t="s">
        <v>2</v>
      </c>
      <c r="E29" t="s">
        <v>2</v>
      </c>
      <c r="G29" t="s">
        <v>2</v>
      </c>
      <c r="H29" t="str">
        <f t="shared" si="0"/>
        <v xml:space="preserve">DESIGN12: Rajabalinejad et al. </v>
      </c>
    </row>
    <row r="30" spans="1:8" x14ac:dyDescent="0.25">
      <c r="A30" t="s">
        <v>28</v>
      </c>
      <c r="B30" t="s">
        <v>57</v>
      </c>
      <c r="C30" t="s">
        <v>2</v>
      </c>
      <c r="E30" t="s">
        <v>2</v>
      </c>
      <c r="G30" t="s">
        <v>2</v>
      </c>
      <c r="H30" t="str">
        <f t="shared" si="0"/>
        <v xml:space="preserve">DESIGN12: Kaljun et al. </v>
      </c>
    </row>
    <row r="31" spans="1:8" x14ac:dyDescent="0.25">
      <c r="A31" t="s">
        <v>28</v>
      </c>
      <c r="B31" t="s">
        <v>58</v>
      </c>
      <c r="C31" t="s">
        <v>2</v>
      </c>
      <c r="E31" t="s">
        <v>2</v>
      </c>
      <c r="G31" t="s">
        <v>2</v>
      </c>
      <c r="H31" t="str">
        <f t="shared" si="0"/>
        <v xml:space="preserve">DESIGN12: Buskermolen et al. </v>
      </c>
    </row>
    <row r="32" spans="1:8" x14ac:dyDescent="0.25">
      <c r="A32" t="s">
        <v>28</v>
      </c>
      <c r="B32" t="s">
        <v>59</v>
      </c>
      <c r="C32" t="s">
        <v>2</v>
      </c>
      <c r="E32" t="s">
        <v>2</v>
      </c>
      <c r="G32" t="s">
        <v>2</v>
      </c>
      <c r="H32" t="str">
        <f t="shared" si="0"/>
        <v xml:space="preserve">DESIGN12: Yilmaz et al. </v>
      </c>
    </row>
    <row r="33" spans="1:8" x14ac:dyDescent="0.25">
      <c r="A33" t="s">
        <v>28</v>
      </c>
      <c r="B33" t="s">
        <v>60</v>
      </c>
      <c r="C33" t="s">
        <v>2</v>
      </c>
      <c r="D33" t="s">
        <v>127</v>
      </c>
      <c r="E33" t="s">
        <v>2</v>
      </c>
      <c r="G33" t="s">
        <v>2</v>
      </c>
      <c r="H33" t="str">
        <f t="shared" si="0"/>
        <v>DESIGN12: Ballard</v>
      </c>
    </row>
    <row r="34" spans="1:8" x14ac:dyDescent="0.25">
      <c r="A34" t="s">
        <v>28</v>
      </c>
      <c r="B34" t="s">
        <v>61</v>
      </c>
      <c r="C34" t="s">
        <v>2</v>
      </c>
      <c r="E34" t="s">
        <v>2</v>
      </c>
      <c r="G34" t="s">
        <v>2</v>
      </c>
      <c r="H34" t="str">
        <f t="shared" ref="H34:H66" si="2">CONCATENATE(A34, ": ",B34)</f>
        <v xml:space="preserve">DESIGN12: Dumitrescu et al. </v>
      </c>
    </row>
    <row r="35" spans="1:8" x14ac:dyDescent="0.25">
      <c r="A35" t="s">
        <v>28</v>
      </c>
      <c r="B35" t="s">
        <v>62</v>
      </c>
      <c r="C35" t="s">
        <v>7</v>
      </c>
      <c r="E35" t="s">
        <v>2</v>
      </c>
      <c r="G35" t="s">
        <v>2</v>
      </c>
      <c r="H35" t="str">
        <f t="shared" si="2"/>
        <v xml:space="preserve">DESIGN12: Elstner et al. </v>
      </c>
    </row>
    <row r="36" spans="1:8" x14ac:dyDescent="0.25">
      <c r="A36" t="s">
        <v>28</v>
      </c>
      <c r="B36" t="s">
        <v>63</v>
      </c>
      <c r="C36" t="s">
        <v>2</v>
      </c>
      <c r="E36" t="s">
        <v>2</v>
      </c>
      <c r="G36" t="s">
        <v>2</v>
      </c>
      <c r="H36" t="str">
        <f t="shared" si="2"/>
        <v xml:space="preserve">DESIGN12: Cluzel et al. </v>
      </c>
    </row>
    <row r="37" spans="1:8" x14ac:dyDescent="0.25">
      <c r="A37" t="s">
        <v>28</v>
      </c>
      <c r="B37" t="s">
        <v>64</v>
      </c>
      <c r="C37" t="s">
        <v>7</v>
      </c>
      <c r="E37" t="s">
        <v>299</v>
      </c>
      <c r="G37" t="s">
        <v>2</v>
      </c>
      <c r="H37" t="str">
        <f t="shared" si="2"/>
        <v xml:space="preserve">DESIGN12: Wendland et al. </v>
      </c>
    </row>
    <row r="38" spans="1:8" x14ac:dyDescent="0.25">
      <c r="A38" t="s">
        <v>28</v>
      </c>
      <c r="B38" t="s">
        <v>65</v>
      </c>
      <c r="C38" t="s">
        <v>2</v>
      </c>
      <c r="E38" t="s">
        <v>2</v>
      </c>
      <c r="G38" t="s">
        <v>2</v>
      </c>
      <c r="H38" t="str">
        <f t="shared" si="2"/>
        <v xml:space="preserve">DESIGN12: Georgiev et al. </v>
      </c>
    </row>
    <row r="39" spans="1:8" x14ac:dyDescent="0.25">
      <c r="A39" t="s">
        <v>28</v>
      </c>
      <c r="B39" t="s">
        <v>66</v>
      </c>
      <c r="C39" t="s">
        <v>2</v>
      </c>
      <c r="E39" t="s">
        <v>2</v>
      </c>
      <c r="G39" t="s">
        <v>2</v>
      </c>
      <c r="H39" t="str">
        <f t="shared" si="2"/>
        <v xml:space="preserve">DESIGN12: Snider et al. </v>
      </c>
    </row>
    <row r="40" spans="1:8" x14ac:dyDescent="0.25">
      <c r="A40" t="s">
        <v>28</v>
      </c>
      <c r="B40" t="s">
        <v>67</v>
      </c>
      <c r="C40" t="s">
        <v>8</v>
      </c>
      <c r="E40" t="s">
        <v>8</v>
      </c>
      <c r="G40" t="s">
        <v>8</v>
      </c>
      <c r="H40" t="str">
        <f t="shared" si="2"/>
        <v xml:space="preserve">DESIGN12: Husung et al. </v>
      </c>
    </row>
    <row r="41" spans="1:8" x14ac:dyDescent="0.25">
      <c r="A41" t="s">
        <v>28</v>
      </c>
      <c r="B41" t="s">
        <v>68</v>
      </c>
      <c r="C41" t="s">
        <v>2</v>
      </c>
      <c r="E41" t="s">
        <v>2</v>
      </c>
      <c r="G41" t="s">
        <v>2</v>
      </c>
      <c r="H41" t="str">
        <f t="shared" si="2"/>
        <v xml:space="preserve">DESIGN12: Kuusisto et al. </v>
      </c>
    </row>
    <row r="42" spans="1:8" x14ac:dyDescent="0.25">
      <c r="A42" t="s">
        <v>28</v>
      </c>
      <c r="B42" t="s">
        <v>69</v>
      </c>
      <c r="C42" t="s">
        <v>2</v>
      </c>
      <c r="E42" t="s">
        <v>2</v>
      </c>
      <c r="G42" t="s">
        <v>2</v>
      </c>
      <c r="H42" t="str">
        <f t="shared" si="2"/>
        <v xml:space="preserve">DESIGN12: Hooge et al. </v>
      </c>
    </row>
    <row r="43" spans="1:8" x14ac:dyDescent="0.25">
      <c r="A43" t="s">
        <v>28</v>
      </c>
      <c r="B43" t="s">
        <v>70</v>
      </c>
      <c r="C43" t="s">
        <v>2</v>
      </c>
      <c r="E43" t="s">
        <v>2</v>
      </c>
      <c r="G43" t="s">
        <v>2</v>
      </c>
      <c r="H43" t="str">
        <f t="shared" si="2"/>
        <v xml:space="preserve">DESIGN12: Ranscombe et al. </v>
      </c>
    </row>
    <row r="44" spans="1:8" x14ac:dyDescent="0.25">
      <c r="A44" t="s">
        <v>28</v>
      </c>
      <c r="B44" t="s">
        <v>71</v>
      </c>
      <c r="C44" t="s">
        <v>2</v>
      </c>
      <c r="E44" t="s">
        <v>2</v>
      </c>
      <c r="G44" t="s">
        <v>2</v>
      </c>
      <c r="H44" t="str">
        <f t="shared" si="2"/>
        <v xml:space="preserve">DESIGN12: Feldmann et al. </v>
      </c>
    </row>
    <row r="45" spans="1:8" x14ac:dyDescent="0.25">
      <c r="A45" t="s">
        <v>28</v>
      </c>
      <c r="B45" t="s">
        <v>72</v>
      </c>
      <c r="C45" t="s">
        <v>2</v>
      </c>
      <c r="E45" t="s">
        <v>2</v>
      </c>
      <c r="G45" t="s">
        <v>2</v>
      </c>
      <c r="H45" t="str">
        <f t="shared" si="2"/>
        <v xml:space="preserve">DESIGN12: Badreddine et al. </v>
      </c>
    </row>
    <row r="46" spans="1:8" x14ac:dyDescent="0.25">
      <c r="A46" t="s">
        <v>28</v>
      </c>
      <c r="B46" t="s">
        <v>73</v>
      </c>
      <c r="C46" t="s">
        <v>7</v>
      </c>
      <c r="E46" t="s">
        <v>2</v>
      </c>
      <c r="G46" t="s">
        <v>2</v>
      </c>
      <c r="H46" t="str">
        <f t="shared" si="2"/>
        <v xml:space="preserve">DESIGN12: Rissanen et al. </v>
      </c>
    </row>
    <row r="47" spans="1:8" x14ac:dyDescent="0.25">
      <c r="A47" t="s">
        <v>28</v>
      </c>
      <c r="B47" t="s">
        <v>74</v>
      </c>
      <c r="C47" t="s">
        <v>2</v>
      </c>
      <c r="E47" t="s">
        <v>2</v>
      </c>
      <c r="G47" t="s">
        <v>2</v>
      </c>
      <c r="H47" t="str">
        <f t="shared" si="2"/>
        <v xml:space="preserve">DESIGN12: Jean et al. </v>
      </c>
    </row>
    <row r="48" spans="1:8" x14ac:dyDescent="0.25">
      <c r="A48" t="s">
        <v>28</v>
      </c>
      <c r="B48" t="s">
        <v>75</v>
      </c>
      <c r="C48" t="s">
        <v>2</v>
      </c>
      <c r="E48" t="s">
        <v>2</v>
      </c>
      <c r="G48" t="s">
        <v>2</v>
      </c>
      <c r="H48" t="str">
        <f t="shared" si="2"/>
        <v>DESIGN12: Pavlic</v>
      </c>
    </row>
    <row r="49" spans="1:8" x14ac:dyDescent="0.25">
      <c r="A49" t="s">
        <v>28</v>
      </c>
      <c r="B49" t="s">
        <v>76</v>
      </c>
      <c r="C49" t="s">
        <v>2</v>
      </c>
      <c r="E49" t="s">
        <v>2</v>
      </c>
      <c r="G49" t="s">
        <v>2</v>
      </c>
      <c r="H49" t="str">
        <f t="shared" si="2"/>
        <v xml:space="preserve">DESIGN12: Köster et al. </v>
      </c>
    </row>
    <row r="50" spans="1:8" x14ac:dyDescent="0.25">
      <c r="A50" t="s">
        <v>28</v>
      </c>
      <c r="B50" t="s">
        <v>77</v>
      </c>
      <c r="C50" t="s">
        <v>2</v>
      </c>
      <c r="E50" t="s">
        <v>2</v>
      </c>
      <c r="G50" t="s">
        <v>2</v>
      </c>
      <c r="H50" t="str">
        <f t="shared" si="2"/>
        <v>DESIGN12: Sunnersjö</v>
      </c>
    </row>
    <row r="51" spans="1:8" x14ac:dyDescent="0.25">
      <c r="A51" t="s">
        <v>28</v>
      </c>
      <c r="B51" t="s">
        <v>78</v>
      </c>
      <c r="C51" t="s">
        <v>2</v>
      </c>
      <c r="E51" t="s">
        <v>2</v>
      </c>
      <c r="G51" t="s">
        <v>2</v>
      </c>
      <c r="H51" t="str">
        <f t="shared" si="2"/>
        <v xml:space="preserve">DESIGN12: Wikström et al. </v>
      </c>
    </row>
    <row r="52" spans="1:8" x14ac:dyDescent="0.25">
      <c r="A52" t="s">
        <v>28</v>
      </c>
      <c r="B52" t="s">
        <v>79</v>
      </c>
      <c r="C52" t="s">
        <v>2</v>
      </c>
      <c r="E52" t="s">
        <v>2</v>
      </c>
      <c r="G52" t="s">
        <v>2</v>
      </c>
      <c r="H52" t="str">
        <f t="shared" si="2"/>
        <v xml:space="preserve">DESIGN12: Roth et al. </v>
      </c>
    </row>
    <row r="53" spans="1:8" x14ac:dyDescent="0.25">
      <c r="A53" t="s">
        <v>28</v>
      </c>
      <c r="B53" t="s">
        <v>80</v>
      </c>
      <c r="C53" t="s">
        <v>2</v>
      </c>
      <c r="E53" t="s">
        <v>2</v>
      </c>
      <c r="G53" t="s">
        <v>2</v>
      </c>
      <c r="H53" t="str">
        <f t="shared" si="2"/>
        <v xml:space="preserve">DESIGN12: Halonen et al. </v>
      </c>
    </row>
    <row r="54" spans="1:8" x14ac:dyDescent="0.25">
      <c r="A54" t="s">
        <v>28</v>
      </c>
      <c r="B54" t="s">
        <v>81</v>
      </c>
      <c r="C54" t="s">
        <v>2</v>
      </c>
      <c r="E54" t="s">
        <v>2</v>
      </c>
      <c r="G54" t="s">
        <v>2</v>
      </c>
      <c r="H54" t="str">
        <f t="shared" si="2"/>
        <v xml:space="preserve">DESIGN12: Kroll et al. </v>
      </c>
    </row>
    <row r="55" spans="1:8" x14ac:dyDescent="0.25">
      <c r="A55" t="s">
        <v>28</v>
      </c>
      <c r="B55" t="s">
        <v>82</v>
      </c>
      <c r="C55" t="s">
        <v>2</v>
      </c>
      <c r="E55" t="s">
        <v>2</v>
      </c>
      <c r="G55" t="s">
        <v>2</v>
      </c>
      <c r="H55" t="str">
        <f t="shared" si="2"/>
        <v xml:space="preserve">DESIGN12: Cantamessa et al. </v>
      </c>
    </row>
    <row r="56" spans="1:8" x14ac:dyDescent="0.25">
      <c r="A56" t="s">
        <v>28</v>
      </c>
      <c r="B56" t="s">
        <v>83</v>
      </c>
      <c r="C56" t="s">
        <v>2</v>
      </c>
      <c r="E56" t="s">
        <v>2</v>
      </c>
      <c r="G56" t="s">
        <v>2</v>
      </c>
      <c r="H56" t="str">
        <f t="shared" si="2"/>
        <v xml:space="preserve">DESIGN12: Steuber et al. </v>
      </c>
    </row>
    <row r="57" spans="1:8" x14ac:dyDescent="0.25">
      <c r="A57" t="s">
        <v>28</v>
      </c>
      <c r="B57" t="s">
        <v>84</v>
      </c>
      <c r="C57" t="s">
        <v>2</v>
      </c>
      <c r="E57" t="s">
        <v>2</v>
      </c>
      <c r="G57" t="s">
        <v>2</v>
      </c>
      <c r="H57" t="str">
        <f t="shared" si="2"/>
        <v xml:space="preserve">DESIGN12: Fargnoli et al. </v>
      </c>
    </row>
    <row r="58" spans="1:8" x14ac:dyDescent="0.25">
      <c r="A58" t="s">
        <v>28</v>
      </c>
      <c r="B58" t="s">
        <v>85</v>
      </c>
      <c r="C58" t="s">
        <v>7</v>
      </c>
      <c r="E58" t="s">
        <v>2</v>
      </c>
      <c r="G58" t="s">
        <v>2</v>
      </c>
      <c r="H58" t="str">
        <f t="shared" si="2"/>
        <v xml:space="preserve">DESIGN12: Rieke et al. </v>
      </c>
    </row>
    <row r="59" spans="1:8" x14ac:dyDescent="0.25">
      <c r="A59" t="s">
        <v>28</v>
      </c>
      <c r="B59" t="s">
        <v>86</v>
      </c>
      <c r="C59" t="s">
        <v>7</v>
      </c>
      <c r="E59" t="s">
        <v>4</v>
      </c>
      <c r="G59" s="2" t="s">
        <v>2</v>
      </c>
      <c r="H59" t="str">
        <f t="shared" si="2"/>
        <v xml:space="preserve">DESIGN12: Olechowski et al. </v>
      </c>
    </row>
    <row r="60" spans="1:8" x14ac:dyDescent="0.25">
      <c r="A60" t="s">
        <v>28</v>
      </c>
      <c r="B60" t="s">
        <v>87</v>
      </c>
      <c r="C60" t="s">
        <v>2</v>
      </c>
      <c r="E60" t="s">
        <v>2</v>
      </c>
      <c r="G60" t="s">
        <v>2</v>
      </c>
      <c r="H60" t="str">
        <f t="shared" si="2"/>
        <v xml:space="preserve">DESIGN12: Schrieverhoff et al. </v>
      </c>
    </row>
    <row r="61" spans="1:8" x14ac:dyDescent="0.25">
      <c r="A61" t="s">
        <v>28</v>
      </c>
      <c r="B61" t="s">
        <v>88</v>
      </c>
      <c r="C61" t="s">
        <v>2</v>
      </c>
      <c r="E61" t="s">
        <v>2</v>
      </c>
      <c r="G61" t="s">
        <v>2</v>
      </c>
      <c r="H61" t="str">
        <f t="shared" si="2"/>
        <v xml:space="preserve">DESIGN12: Verhaegen et al. </v>
      </c>
    </row>
    <row r="62" spans="1:8" x14ac:dyDescent="0.25">
      <c r="A62" t="s">
        <v>28</v>
      </c>
      <c r="B62" t="s">
        <v>89</v>
      </c>
      <c r="C62" t="s">
        <v>7</v>
      </c>
      <c r="E62" t="s">
        <v>7</v>
      </c>
      <c r="G62" t="s">
        <v>7</v>
      </c>
      <c r="H62" t="str">
        <f t="shared" si="2"/>
        <v xml:space="preserve">DESIGN12: Neumann et al. </v>
      </c>
    </row>
    <row r="63" spans="1:8" x14ac:dyDescent="0.25">
      <c r="A63" t="s">
        <v>28</v>
      </c>
      <c r="B63" t="s">
        <v>90</v>
      </c>
      <c r="C63" t="s">
        <v>2</v>
      </c>
      <c r="E63" t="s">
        <v>2</v>
      </c>
      <c r="G63" t="s">
        <v>2</v>
      </c>
      <c r="H63" t="str">
        <f t="shared" si="2"/>
        <v xml:space="preserve">DESIGN12: Bolognini et al. </v>
      </c>
    </row>
    <row r="64" spans="1:8" x14ac:dyDescent="0.25">
      <c r="A64" t="s">
        <v>28</v>
      </c>
      <c r="B64" t="s">
        <v>91</v>
      </c>
      <c r="C64" t="s">
        <v>2</v>
      </c>
      <c r="E64" t="s">
        <v>2</v>
      </c>
      <c r="G64" t="s">
        <v>2</v>
      </c>
      <c r="H64" t="str">
        <f t="shared" si="2"/>
        <v xml:space="preserve">DESIGN12: Roussel et al. </v>
      </c>
    </row>
    <row r="65" spans="1:8" x14ac:dyDescent="0.25">
      <c r="A65" t="s">
        <v>28</v>
      </c>
      <c r="B65" t="s">
        <v>92</v>
      </c>
      <c r="C65" t="s">
        <v>2</v>
      </c>
      <c r="E65" t="s">
        <v>2</v>
      </c>
      <c r="G65" t="s">
        <v>2</v>
      </c>
      <c r="H65" t="str">
        <f t="shared" si="2"/>
        <v xml:space="preserve">DESIGN12: Aromaa et al. </v>
      </c>
    </row>
    <row r="66" spans="1:8" x14ac:dyDescent="0.25">
      <c r="A66" t="s">
        <v>28</v>
      </c>
      <c r="B66" t="s">
        <v>93</v>
      </c>
      <c r="C66" t="s">
        <v>2</v>
      </c>
      <c r="E66" t="s">
        <v>2</v>
      </c>
      <c r="G66" t="s">
        <v>2</v>
      </c>
      <c r="H66" t="str">
        <f t="shared" si="2"/>
        <v xml:space="preserve">DESIGN12: Kress et al. </v>
      </c>
    </row>
    <row r="67" spans="1:8" x14ac:dyDescent="0.25">
      <c r="A67" t="s">
        <v>28</v>
      </c>
      <c r="B67" t="s">
        <v>94</v>
      </c>
      <c r="C67" t="s">
        <v>2</v>
      </c>
      <c r="E67" t="s">
        <v>2</v>
      </c>
      <c r="G67" t="s">
        <v>2</v>
      </c>
      <c r="H67" t="str">
        <f t="shared" ref="H67:H130" si="3">CONCATENATE(A67, ": ",B67)</f>
        <v xml:space="preserve">DESIGN12: Wölfel et al. </v>
      </c>
    </row>
    <row r="68" spans="1:8" x14ac:dyDescent="0.25">
      <c r="A68" t="s">
        <v>28</v>
      </c>
      <c r="B68" t="s">
        <v>95</v>
      </c>
      <c r="C68" t="s">
        <v>2</v>
      </c>
      <c r="E68" t="s">
        <v>2</v>
      </c>
      <c r="G68" t="s">
        <v>2</v>
      </c>
      <c r="H68" t="str">
        <f t="shared" si="3"/>
        <v xml:space="preserve">DESIGN12: Kim et al. </v>
      </c>
    </row>
    <row r="69" spans="1:8" x14ac:dyDescent="0.25">
      <c r="A69" t="s">
        <v>28</v>
      </c>
      <c r="B69" t="s">
        <v>96</v>
      </c>
      <c r="C69" t="s">
        <v>4</v>
      </c>
      <c r="E69" t="s">
        <v>7</v>
      </c>
      <c r="G69" t="s">
        <v>7</v>
      </c>
      <c r="H69" t="str">
        <f t="shared" si="3"/>
        <v xml:space="preserve">DESIGN12: Ebro et al. </v>
      </c>
    </row>
    <row r="70" spans="1:8" x14ac:dyDescent="0.25">
      <c r="A70" t="s">
        <v>28</v>
      </c>
      <c r="B70" t="s">
        <v>97</v>
      </c>
      <c r="C70" t="s">
        <v>2</v>
      </c>
      <c r="E70" t="s">
        <v>2</v>
      </c>
      <c r="G70" t="s">
        <v>2</v>
      </c>
      <c r="H70" t="str">
        <f t="shared" si="3"/>
        <v xml:space="preserve">DESIGN12: Gaus et al. </v>
      </c>
    </row>
    <row r="71" spans="1:8" x14ac:dyDescent="0.25">
      <c r="A71" t="s">
        <v>28</v>
      </c>
      <c r="B71" t="s">
        <v>98</v>
      </c>
      <c r="C71" t="s">
        <v>2</v>
      </c>
      <c r="E71" t="s">
        <v>2</v>
      </c>
      <c r="G71" t="s">
        <v>2</v>
      </c>
      <c r="H71" t="str">
        <f t="shared" si="3"/>
        <v xml:space="preserve">DESIGN12: Favi et al. </v>
      </c>
    </row>
    <row r="72" spans="1:8" x14ac:dyDescent="0.25">
      <c r="A72" t="s">
        <v>28</v>
      </c>
      <c r="B72" t="s">
        <v>99</v>
      </c>
      <c r="C72" t="s">
        <v>2</v>
      </c>
      <c r="E72" t="s">
        <v>2</v>
      </c>
      <c r="G72" t="s">
        <v>2</v>
      </c>
      <c r="H72" t="str">
        <f t="shared" si="3"/>
        <v xml:space="preserve">DESIGN12: Kazakci et al. </v>
      </c>
    </row>
    <row r="73" spans="1:8" x14ac:dyDescent="0.25">
      <c r="A73" t="s">
        <v>28</v>
      </c>
      <c r="B73" t="s">
        <v>100</v>
      </c>
      <c r="C73" t="s">
        <v>2</v>
      </c>
      <c r="E73" t="s">
        <v>2</v>
      </c>
      <c r="G73" t="s">
        <v>2</v>
      </c>
      <c r="H73" t="str">
        <f t="shared" si="3"/>
        <v xml:space="preserve">DESIGN12: Matthiesen et al. </v>
      </c>
    </row>
    <row r="74" spans="1:8" x14ac:dyDescent="0.25">
      <c r="A74" t="s">
        <v>28</v>
      </c>
      <c r="B74" t="s">
        <v>101</v>
      </c>
      <c r="C74" t="s">
        <v>2</v>
      </c>
      <c r="E74" t="s">
        <v>2</v>
      </c>
      <c r="G74" t="s">
        <v>2</v>
      </c>
      <c r="H74" t="str">
        <f t="shared" si="3"/>
        <v xml:space="preserve">DESIGN12: Becattini et al. </v>
      </c>
    </row>
    <row r="75" spans="1:8" x14ac:dyDescent="0.25">
      <c r="A75" t="s">
        <v>28</v>
      </c>
      <c r="B75" t="s">
        <v>102</v>
      </c>
      <c r="C75" t="s">
        <v>2</v>
      </c>
      <c r="E75" t="s">
        <v>2</v>
      </c>
      <c r="G75" t="s">
        <v>2</v>
      </c>
      <c r="H75" t="str">
        <f t="shared" si="3"/>
        <v xml:space="preserve">DESIGN12: Morris et al. </v>
      </c>
    </row>
    <row r="76" spans="1:8" x14ac:dyDescent="0.25">
      <c r="A76" t="s">
        <v>28</v>
      </c>
      <c r="B76" t="s">
        <v>103</v>
      </c>
      <c r="C76" t="s">
        <v>2</v>
      </c>
      <c r="E76" t="s">
        <v>2</v>
      </c>
      <c r="G76" t="s">
        <v>2</v>
      </c>
      <c r="H76" t="str">
        <f t="shared" si="3"/>
        <v xml:space="preserve">DESIGN12: Owusu et al. </v>
      </c>
    </row>
    <row r="77" spans="1:8" x14ac:dyDescent="0.25">
      <c r="A77" t="s">
        <v>28</v>
      </c>
      <c r="B77" t="s">
        <v>104</v>
      </c>
      <c r="C77" t="s">
        <v>2</v>
      </c>
      <c r="E77" t="s">
        <v>2</v>
      </c>
      <c r="G77" t="s">
        <v>2</v>
      </c>
      <c r="H77" t="str">
        <f t="shared" si="3"/>
        <v>DESIGN12: Weber</v>
      </c>
    </row>
    <row r="78" spans="1:8" x14ac:dyDescent="0.25">
      <c r="A78" t="s">
        <v>28</v>
      </c>
      <c r="B78" t="s">
        <v>105</v>
      </c>
      <c r="C78" t="s">
        <v>2</v>
      </c>
      <c r="E78" t="s">
        <v>2</v>
      </c>
      <c r="G78" t="s">
        <v>2</v>
      </c>
      <c r="H78" t="str">
        <f t="shared" si="3"/>
        <v xml:space="preserve">DESIGN12: Garthwaite et al. </v>
      </c>
    </row>
    <row r="79" spans="1:8" x14ac:dyDescent="0.25">
      <c r="A79" t="s">
        <v>28</v>
      </c>
      <c r="B79" t="s">
        <v>106</v>
      </c>
      <c r="C79" t="s">
        <v>8</v>
      </c>
      <c r="E79" t="s">
        <v>8</v>
      </c>
      <c r="G79" t="s">
        <v>8</v>
      </c>
      <c r="H79" t="str">
        <f t="shared" si="3"/>
        <v xml:space="preserve">DESIGN12: Ziegler et al. </v>
      </c>
    </row>
    <row r="80" spans="1:8" x14ac:dyDescent="0.25">
      <c r="A80" t="s">
        <v>28</v>
      </c>
      <c r="B80" t="s">
        <v>107</v>
      </c>
      <c r="C80" t="s">
        <v>2</v>
      </c>
      <c r="E80" t="s">
        <v>2</v>
      </c>
      <c r="G80" t="s">
        <v>2</v>
      </c>
      <c r="H80" t="str">
        <f t="shared" si="3"/>
        <v xml:space="preserve">DESIGN12: Stevanovic et al. </v>
      </c>
    </row>
    <row r="81" spans="1:8" x14ac:dyDescent="0.25">
      <c r="A81" t="s">
        <v>28</v>
      </c>
      <c r="B81" t="s">
        <v>108</v>
      </c>
      <c r="C81" t="s">
        <v>7</v>
      </c>
      <c r="E81" t="s">
        <v>7</v>
      </c>
      <c r="G81" t="s">
        <v>7</v>
      </c>
      <c r="H81" t="str">
        <f t="shared" si="3"/>
        <v xml:space="preserve">DESIGN12: Mehrpouyan et al. </v>
      </c>
    </row>
    <row r="82" spans="1:8" x14ac:dyDescent="0.25">
      <c r="A82" t="s">
        <v>28</v>
      </c>
      <c r="B82" t="s">
        <v>109</v>
      </c>
      <c r="C82" t="s">
        <v>7</v>
      </c>
      <c r="E82" t="s">
        <v>9</v>
      </c>
      <c r="G82" t="s">
        <v>7</v>
      </c>
      <c r="H82" t="str">
        <f t="shared" si="3"/>
        <v xml:space="preserve">DESIGN12: Eifler et al. </v>
      </c>
    </row>
    <row r="83" spans="1:8" x14ac:dyDescent="0.25">
      <c r="A83" t="s">
        <v>28</v>
      </c>
      <c r="B83" t="s">
        <v>110</v>
      </c>
      <c r="C83" t="s">
        <v>2</v>
      </c>
      <c r="E83" t="s">
        <v>2</v>
      </c>
      <c r="G83" t="s">
        <v>2</v>
      </c>
      <c r="H83" t="str">
        <f t="shared" si="3"/>
        <v>DESIGN12: Kokotovich</v>
      </c>
    </row>
    <row r="84" spans="1:8" x14ac:dyDescent="0.25">
      <c r="A84" t="s">
        <v>28</v>
      </c>
      <c r="B84" t="s">
        <v>111</v>
      </c>
      <c r="C84" t="s">
        <v>7</v>
      </c>
      <c r="E84" t="s">
        <v>7</v>
      </c>
      <c r="G84" t="s">
        <v>7</v>
      </c>
      <c r="H84" t="str">
        <f t="shared" si="3"/>
        <v xml:space="preserve">DESIGN12: Skec et al. </v>
      </c>
    </row>
    <row r="85" spans="1:8" x14ac:dyDescent="0.25">
      <c r="A85" t="s">
        <v>28</v>
      </c>
      <c r="B85" t="s">
        <v>112</v>
      </c>
      <c r="C85" t="s">
        <v>2</v>
      </c>
      <c r="E85" t="s">
        <v>2</v>
      </c>
      <c r="G85" t="s">
        <v>2</v>
      </c>
      <c r="H85" t="str">
        <f t="shared" si="3"/>
        <v xml:space="preserve">DESIGN12: Thompson et al. </v>
      </c>
    </row>
    <row r="86" spans="1:8" x14ac:dyDescent="0.25">
      <c r="A86" t="s">
        <v>28</v>
      </c>
      <c r="B86" t="s">
        <v>113</v>
      </c>
      <c r="C86" t="s">
        <v>2</v>
      </c>
      <c r="E86" t="s">
        <v>2</v>
      </c>
      <c r="G86" t="s">
        <v>2</v>
      </c>
      <c r="H86" t="str">
        <f t="shared" si="3"/>
        <v xml:space="preserve">DESIGN12: Biedermann et al. </v>
      </c>
    </row>
    <row r="87" spans="1:8" x14ac:dyDescent="0.25">
      <c r="A87" t="s">
        <v>28</v>
      </c>
      <c r="B87" t="s">
        <v>114</v>
      </c>
      <c r="C87" t="s">
        <v>2</v>
      </c>
      <c r="E87" t="s">
        <v>2</v>
      </c>
      <c r="G87" t="s">
        <v>2</v>
      </c>
      <c r="H87" t="str">
        <f t="shared" si="3"/>
        <v xml:space="preserve">DESIGN12: Germani et al. </v>
      </c>
    </row>
    <row r="88" spans="1:8" x14ac:dyDescent="0.25">
      <c r="A88" t="s">
        <v>28</v>
      </c>
      <c r="B88" t="s">
        <v>115</v>
      </c>
      <c r="C88" t="s">
        <v>2</v>
      </c>
      <c r="E88" t="s">
        <v>2</v>
      </c>
      <c r="G88" t="s">
        <v>2</v>
      </c>
      <c r="H88" t="str">
        <f t="shared" si="3"/>
        <v xml:space="preserve">DESIGN12: Vanhatalo et al. </v>
      </c>
    </row>
    <row r="89" spans="1:8" x14ac:dyDescent="0.25">
      <c r="A89" t="s">
        <v>28</v>
      </c>
      <c r="B89" t="s">
        <v>116</v>
      </c>
      <c r="C89" t="s">
        <v>2</v>
      </c>
      <c r="E89" t="s">
        <v>2</v>
      </c>
      <c r="G89" t="s">
        <v>2</v>
      </c>
      <c r="H89" t="str">
        <f t="shared" si="3"/>
        <v xml:space="preserve">DESIGN12: Daalhuizen et al. </v>
      </c>
    </row>
    <row r="90" spans="1:8" x14ac:dyDescent="0.25">
      <c r="A90" t="s">
        <v>28</v>
      </c>
      <c r="B90" t="s">
        <v>117</v>
      </c>
      <c r="C90" t="s">
        <v>2</v>
      </c>
      <c r="E90" t="s">
        <v>2</v>
      </c>
      <c r="G90" t="s">
        <v>2</v>
      </c>
      <c r="H90" t="str">
        <f t="shared" si="3"/>
        <v xml:space="preserve">DESIGN12: Panarotto et al. </v>
      </c>
    </row>
    <row r="91" spans="1:8" x14ac:dyDescent="0.25">
      <c r="A91" t="s">
        <v>28</v>
      </c>
      <c r="B91" t="s">
        <v>118</v>
      </c>
      <c r="C91" t="s">
        <v>24</v>
      </c>
      <c r="E91" t="s">
        <v>24</v>
      </c>
      <c r="G91" t="s">
        <v>24</v>
      </c>
      <c r="H91" t="str">
        <f t="shared" si="3"/>
        <v xml:space="preserve">DESIGN12: Hesse et al. </v>
      </c>
    </row>
    <row r="92" spans="1:8" x14ac:dyDescent="0.25">
      <c r="A92" t="s">
        <v>28</v>
      </c>
      <c r="B92" t="s">
        <v>119</v>
      </c>
      <c r="C92" t="s">
        <v>2</v>
      </c>
      <c r="E92" t="s">
        <v>2</v>
      </c>
      <c r="G92" t="s">
        <v>2</v>
      </c>
      <c r="H92" t="str">
        <f t="shared" si="3"/>
        <v xml:space="preserve">DESIGN12: Howard et al. </v>
      </c>
    </row>
    <row r="93" spans="1:8" x14ac:dyDescent="0.25">
      <c r="A93" t="s">
        <v>28</v>
      </c>
      <c r="B93" t="s">
        <v>120</v>
      </c>
      <c r="C93" t="s">
        <v>2</v>
      </c>
      <c r="D93" t="s">
        <v>128</v>
      </c>
      <c r="E93" t="s">
        <v>2</v>
      </c>
      <c r="G93" t="s">
        <v>2</v>
      </c>
      <c r="H93" t="str">
        <f t="shared" si="3"/>
        <v xml:space="preserve">DESIGN12: Kortler et al. </v>
      </c>
    </row>
    <row r="94" spans="1:8" x14ac:dyDescent="0.25">
      <c r="A94" t="s">
        <v>28</v>
      </c>
      <c r="B94" t="s">
        <v>121</v>
      </c>
      <c r="C94" t="s">
        <v>2</v>
      </c>
      <c r="E94" t="s">
        <v>2</v>
      </c>
      <c r="G94" t="s">
        <v>2</v>
      </c>
      <c r="H94" t="str">
        <f t="shared" si="3"/>
        <v xml:space="preserve">DESIGN12: Tristl et al. </v>
      </c>
    </row>
    <row r="95" spans="1:8" x14ac:dyDescent="0.25">
      <c r="A95" t="s">
        <v>28</v>
      </c>
      <c r="B95" t="s">
        <v>122</v>
      </c>
      <c r="C95" t="s">
        <v>2</v>
      </c>
      <c r="E95" t="s">
        <v>2</v>
      </c>
      <c r="G95" t="s">
        <v>2</v>
      </c>
      <c r="H95" t="str">
        <f t="shared" si="3"/>
        <v xml:space="preserve">DESIGN12: Sharafi et al. </v>
      </c>
    </row>
    <row r="96" spans="1:8" x14ac:dyDescent="0.25">
      <c r="A96" t="s">
        <v>28</v>
      </c>
      <c r="B96" t="s">
        <v>123</v>
      </c>
      <c r="C96" t="s">
        <v>2</v>
      </c>
      <c r="E96" t="s">
        <v>2</v>
      </c>
      <c r="G96" t="s">
        <v>2</v>
      </c>
      <c r="H96" t="str">
        <f t="shared" si="3"/>
        <v xml:space="preserve">DESIGN12: Ariff et al. </v>
      </c>
    </row>
    <row r="97" spans="1:8" x14ac:dyDescent="0.25">
      <c r="A97" t="s">
        <v>28</v>
      </c>
      <c r="B97" t="s">
        <v>124</v>
      </c>
      <c r="C97" t="s">
        <v>2</v>
      </c>
      <c r="E97" t="s">
        <v>2</v>
      </c>
      <c r="G97" t="s">
        <v>2</v>
      </c>
      <c r="H97" t="str">
        <f t="shared" si="3"/>
        <v xml:space="preserve">DESIGN12: Cardoso et al. </v>
      </c>
    </row>
    <row r="98" spans="1:8" x14ac:dyDescent="0.25">
      <c r="A98" t="s">
        <v>28</v>
      </c>
      <c r="B98" t="s">
        <v>125</v>
      </c>
      <c r="C98" t="s">
        <v>7</v>
      </c>
      <c r="E98" t="s">
        <v>7</v>
      </c>
      <c r="G98" t="s">
        <v>7</v>
      </c>
      <c r="H98" t="str">
        <f t="shared" si="3"/>
        <v xml:space="preserve">DESIGN12: Njindam et al. </v>
      </c>
    </row>
    <row r="99" spans="1:8" x14ac:dyDescent="0.25">
      <c r="A99" t="s">
        <v>129</v>
      </c>
      <c r="B99" t="s">
        <v>130</v>
      </c>
      <c r="C99" t="s">
        <v>9</v>
      </c>
      <c r="E99" t="s">
        <v>9</v>
      </c>
      <c r="G99" t="s">
        <v>9</v>
      </c>
      <c r="H99" t="str">
        <f t="shared" si="3"/>
        <v>DESIGN14: Spruegel et al.</v>
      </c>
    </row>
    <row r="100" spans="1:8" x14ac:dyDescent="0.25">
      <c r="A100" t="s">
        <v>129</v>
      </c>
      <c r="B100" t="s">
        <v>131</v>
      </c>
      <c r="C100" t="s">
        <v>2</v>
      </c>
      <c r="E100" t="s">
        <v>2</v>
      </c>
      <c r="G100" t="s">
        <v>2</v>
      </c>
      <c r="H100" t="str">
        <f t="shared" si="3"/>
        <v xml:space="preserve">DESIGN14: Balic et al. </v>
      </c>
    </row>
    <row r="101" spans="1:8" x14ac:dyDescent="0.25">
      <c r="A101" t="s">
        <v>129</v>
      </c>
      <c r="B101" t="s">
        <v>132</v>
      </c>
      <c r="C101" t="s">
        <v>2</v>
      </c>
      <c r="E101" t="s">
        <v>2</v>
      </c>
      <c r="G101" t="s">
        <v>2</v>
      </c>
      <c r="H101" t="str">
        <f t="shared" si="3"/>
        <v xml:space="preserve">DESIGN14: Sinigalias et al. </v>
      </c>
    </row>
    <row r="102" spans="1:8" x14ac:dyDescent="0.25">
      <c r="A102" t="s">
        <v>129</v>
      </c>
      <c r="B102" t="s">
        <v>133</v>
      </c>
      <c r="C102" t="s">
        <v>8</v>
      </c>
      <c r="E102" t="s">
        <v>23</v>
      </c>
      <c r="G102" t="s">
        <v>8</v>
      </c>
      <c r="H102" t="str">
        <f t="shared" si="3"/>
        <v xml:space="preserve">DESIGN14: Kobayashi et al. </v>
      </c>
    </row>
    <row r="103" spans="1:8" x14ac:dyDescent="0.25">
      <c r="A103" t="s">
        <v>129</v>
      </c>
      <c r="B103" t="s">
        <v>134</v>
      </c>
      <c r="C103" t="s">
        <v>8</v>
      </c>
      <c r="E103" t="s">
        <v>7</v>
      </c>
      <c r="G103" t="s">
        <v>7</v>
      </c>
      <c r="H103" t="str">
        <f t="shared" si="3"/>
        <v xml:space="preserve">DESIGN14: Freund et al. </v>
      </c>
    </row>
    <row r="104" spans="1:8" x14ac:dyDescent="0.25">
      <c r="A104" t="s">
        <v>129</v>
      </c>
      <c r="B104" t="s">
        <v>135</v>
      </c>
      <c r="C104" t="s">
        <v>6</v>
      </c>
      <c r="E104" t="s">
        <v>6</v>
      </c>
      <c r="G104" t="s">
        <v>6</v>
      </c>
      <c r="H104" t="str">
        <f t="shared" si="3"/>
        <v xml:space="preserve">DESIGN14: Okholm et al. </v>
      </c>
    </row>
    <row r="105" spans="1:8" x14ac:dyDescent="0.25">
      <c r="A105" t="s">
        <v>129</v>
      </c>
      <c r="B105" t="s">
        <v>67</v>
      </c>
      <c r="C105" t="s">
        <v>9</v>
      </c>
      <c r="E105" t="s">
        <v>9</v>
      </c>
      <c r="G105" t="s">
        <v>9</v>
      </c>
      <c r="H105" t="str">
        <f t="shared" si="3"/>
        <v xml:space="preserve">DESIGN14: Husung et al. </v>
      </c>
    </row>
    <row r="106" spans="1:8" x14ac:dyDescent="0.25">
      <c r="A106" t="s">
        <v>129</v>
      </c>
      <c r="B106" t="s">
        <v>136</v>
      </c>
      <c r="C106" t="s">
        <v>2</v>
      </c>
      <c r="E106" t="s">
        <v>2</v>
      </c>
      <c r="G106" t="s">
        <v>2</v>
      </c>
      <c r="H106" t="str">
        <f t="shared" si="3"/>
        <v xml:space="preserve">DESIGN14: Akinluyi et al. </v>
      </c>
    </row>
    <row r="107" spans="1:8" x14ac:dyDescent="0.25">
      <c r="A107" t="s">
        <v>129</v>
      </c>
      <c r="B107" t="s">
        <v>137</v>
      </c>
      <c r="C107" t="s">
        <v>2</v>
      </c>
      <c r="E107" t="s">
        <v>2</v>
      </c>
      <c r="G107" t="s">
        <v>2</v>
      </c>
      <c r="H107" t="str">
        <f t="shared" si="3"/>
        <v xml:space="preserve">DESIGN14: Stavrakos et al. </v>
      </c>
    </row>
    <row r="108" spans="1:8" x14ac:dyDescent="0.25">
      <c r="A108" t="s">
        <v>129</v>
      </c>
      <c r="B108" t="s">
        <v>138</v>
      </c>
      <c r="C108" t="s">
        <v>2</v>
      </c>
      <c r="E108" t="s">
        <v>2</v>
      </c>
      <c r="G108" t="s">
        <v>2</v>
      </c>
      <c r="H108" t="str">
        <f t="shared" si="3"/>
        <v>DESIGN14: Bauer et al</v>
      </c>
    </row>
    <row r="109" spans="1:8" x14ac:dyDescent="0.25">
      <c r="A109" t="s">
        <v>140</v>
      </c>
      <c r="B109" t="s">
        <v>141</v>
      </c>
      <c r="C109" t="s">
        <v>2</v>
      </c>
      <c r="E109" t="s">
        <v>2</v>
      </c>
      <c r="G109" t="s">
        <v>2</v>
      </c>
      <c r="H109" t="str">
        <f t="shared" si="3"/>
        <v>DESIGN16: Borgianni</v>
      </c>
    </row>
    <row r="110" spans="1:8" x14ac:dyDescent="0.25">
      <c r="A110" t="s">
        <v>140</v>
      </c>
      <c r="B110" t="s">
        <v>67</v>
      </c>
      <c r="C110" t="s">
        <v>9</v>
      </c>
      <c r="E110" t="s">
        <v>9</v>
      </c>
      <c r="G110" t="s">
        <v>9</v>
      </c>
      <c r="H110" t="str">
        <f t="shared" si="3"/>
        <v xml:space="preserve">DESIGN16: Husung et al. </v>
      </c>
    </row>
    <row r="111" spans="1:8" x14ac:dyDescent="0.25">
      <c r="A111" t="s">
        <v>140</v>
      </c>
      <c r="B111" t="s">
        <v>142</v>
      </c>
      <c r="C111" t="s">
        <v>8</v>
      </c>
      <c r="E111" t="s">
        <v>8</v>
      </c>
      <c r="G111" t="s">
        <v>8</v>
      </c>
      <c r="H111" t="str">
        <f t="shared" si="3"/>
        <v xml:space="preserve">DESIGN16: Lotz et al. </v>
      </c>
    </row>
    <row r="112" spans="1:8" x14ac:dyDescent="0.25">
      <c r="A112" t="s">
        <v>140</v>
      </c>
      <c r="B112" t="s">
        <v>143</v>
      </c>
      <c r="C112" t="s">
        <v>2</v>
      </c>
      <c r="E112" t="s">
        <v>6</v>
      </c>
      <c r="G112" t="s">
        <v>2</v>
      </c>
      <c r="H112" t="str">
        <f t="shared" si="3"/>
        <v xml:space="preserve">DESIGN16: Katona et al. </v>
      </c>
    </row>
    <row r="113" spans="1:8" x14ac:dyDescent="0.25">
      <c r="A113" t="s">
        <v>140</v>
      </c>
      <c r="B113" t="s">
        <v>144</v>
      </c>
      <c r="C113" t="s">
        <v>2</v>
      </c>
      <c r="E113" t="s">
        <v>2</v>
      </c>
      <c r="G113" t="s">
        <v>2</v>
      </c>
      <c r="H113" t="str">
        <f t="shared" si="3"/>
        <v xml:space="preserve">DESIGN16: Hamat et al. </v>
      </c>
    </row>
    <row r="114" spans="1:8" x14ac:dyDescent="0.25">
      <c r="A114" t="s">
        <v>140</v>
      </c>
      <c r="B114" t="s">
        <v>145</v>
      </c>
      <c r="C114" t="s">
        <v>2</v>
      </c>
      <c r="E114" t="s">
        <v>2</v>
      </c>
      <c r="G114" t="s">
        <v>2</v>
      </c>
      <c r="H114" t="str">
        <f t="shared" si="3"/>
        <v xml:space="preserve">DESIGN16: Bendefy et al. </v>
      </c>
    </row>
    <row r="115" spans="1:8" x14ac:dyDescent="0.25">
      <c r="A115" t="s">
        <v>140</v>
      </c>
      <c r="B115" t="s">
        <v>134</v>
      </c>
      <c r="C115" t="s">
        <v>7</v>
      </c>
      <c r="D115" t="s">
        <v>127</v>
      </c>
      <c r="E115" t="s">
        <v>7</v>
      </c>
      <c r="G115" t="s">
        <v>7</v>
      </c>
      <c r="H115" t="str">
        <f t="shared" si="3"/>
        <v xml:space="preserve">DESIGN16: Freund et al. </v>
      </c>
    </row>
    <row r="116" spans="1:8" x14ac:dyDescent="0.25">
      <c r="A116" t="s">
        <v>140</v>
      </c>
      <c r="B116" t="s">
        <v>146</v>
      </c>
      <c r="C116" t="s">
        <v>2</v>
      </c>
      <c r="E116" t="s">
        <v>2</v>
      </c>
      <c r="G116" t="s">
        <v>2</v>
      </c>
      <c r="H116" t="str">
        <f t="shared" si="3"/>
        <v xml:space="preserve">DESIGN16: Whitney et al. </v>
      </c>
    </row>
    <row r="117" spans="1:8" x14ac:dyDescent="0.25">
      <c r="A117" t="s">
        <v>140</v>
      </c>
      <c r="B117" t="s">
        <v>147</v>
      </c>
      <c r="C117" t="s">
        <v>7</v>
      </c>
      <c r="D117" t="s">
        <v>149</v>
      </c>
      <c r="E117" t="s">
        <v>9</v>
      </c>
      <c r="G117" t="s">
        <v>2</v>
      </c>
      <c r="H117" t="str">
        <f t="shared" si="3"/>
        <v xml:space="preserve">DESIGN16: Tegeltija et al. </v>
      </c>
    </row>
    <row r="118" spans="1:8" x14ac:dyDescent="0.25">
      <c r="A118" t="s">
        <v>140</v>
      </c>
      <c r="B118" t="s">
        <v>148</v>
      </c>
      <c r="C118" t="s">
        <v>2</v>
      </c>
      <c r="E118" t="s">
        <v>2</v>
      </c>
      <c r="G118" t="s">
        <v>2</v>
      </c>
      <c r="H118" t="str">
        <f t="shared" si="3"/>
        <v xml:space="preserve">DESIGN16: Kestel et al. </v>
      </c>
    </row>
    <row r="119" spans="1:8" x14ac:dyDescent="0.25">
      <c r="A119" t="s">
        <v>150</v>
      </c>
      <c r="B119" t="s">
        <v>151</v>
      </c>
      <c r="C119" t="s">
        <v>8</v>
      </c>
      <c r="E119" t="s">
        <v>299</v>
      </c>
      <c r="G119" t="s">
        <v>8</v>
      </c>
      <c r="H119" t="str">
        <f t="shared" si="3"/>
        <v xml:space="preserve">DESIGN18: Bartholdt et al. </v>
      </c>
    </row>
    <row r="120" spans="1:8" x14ac:dyDescent="0.25">
      <c r="A120" t="s">
        <v>150</v>
      </c>
      <c r="B120" t="s">
        <v>152</v>
      </c>
      <c r="C120" t="s">
        <v>10</v>
      </c>
      <c r="E120" t="s">
        <v>23</v>
      </c>
      <c r="G120" t="s">
        <v>23</v>
      </c>
      <c r="H120" t="str">
        <f t="shared" si="3"/>
        <v xml:space="preserve">DESIGN18: Vogel et al. </v>
      </c>
    </row>
    <row r="121" spans="1:8" x14ac:dyDescent="0.25">
      <c r="A121" t="s">
        <v>150</v>
      </c>
      <c r="B121" t="s">
        <v>153</v>
      </c>
      <c r="C121" t="s">
        <v>5</v>
      </c>
      <c r="E121" t="s">
        <v>2</v>
      </c>
      <c r="G121" t="s">
        <v>2</v>
      </c>
      <c r="H121" t="str">
        <f t="shared" si="3"/>
        <v xml:space="preserve">DESIGN18: Forsteneichner et al. </v>
      </c>
    </row>
    <row r="122" spans="1:8" x14ac:dyDescent="0.25">
      <c r="A122" t="s">
        <v>150</v>
      </c>
      <c r="B122" t="s">
        <v>154</v>
      </c>
      <c r="C122" t="s">
        <v>7</v>
      </c>
      <c r="E122" t="s">
        <v>2</v>
      </c>
      <c r="G122" t="s">
        <v>2</v>
      </c>
      <c r="H122" t="str">
        <f t="shared" si="3"/>
        <v xml:space="preserve">DESIGN18: Greve et al. </v>
      </c>
    </row>
    <row r="123" spans="1:8" x14ac:dyDescent="0.25">
      <c r="A123" t="s">
        <v>150</v>
      </c>
      <c r="B123" t="s">
        <v>155</v>
      </c>
      <c r="C123" t="s">
        <v>2</v>
      </c>
      <c r="E123" t="s">
        <v>2</v>
      </c>
      <c r="G123" t="s">
        <v>2</v>
      </c>
      <c r="H123" t="str">
        <f t="shared" si="3"/>
        <v xml:space="preserve">DESIGN18: Benjamin et al. </v>
      </c>
    </row>
    <row r="124" spans="1:8" x14ac:dyDescent="0.25">
      <c r="A124" t="s">
        <v>150</v>
      </c>
      <c r="B124" t="s">
        <v>156</v>
      </c>
      <c r="C124" t="s">
        <v>9</v>
      </c>
      <c r="E124" t="s">
        <v>9</v>
      </c>
      <c r="G124" t="s">
        <v>9</v>
      </c>
      <c r="H124" t="str">
        <f t="shared" si="3"/>
        <v xml:space="preserve">DESIGN18: Striegel et al. </v>
      </c>
    </row>
    <row r="125" spans="1:8" x14ac:dyDescent="0.25">
      <c r="A125" t="s">
        <v>150</v>
      </c>
      <c r="B125" t="s">
        <v>157</v>
      </c>
      <c r="C125" t="s">
        <v>2</v>
      </c>
      <c r="E125" t="s">
        <v>2</v>
      </c>
      <c r="G125" t="s">
        <v>2</v>
      </c>
      <c r="H125" t="str">
        <f t="shared" si="3"/>
        <v xml:space="preserve">DESIGN18: Rebentisch et al. </v>
      </c>
    </row>
    <row r="126" spans="1:8" x14ac:dyDescent="0.25">
      <c r="A126" t="s">
        <v>150</v>
      </c>
      <c r="B126" t="s">
        <v>158</v>
      </c>
      <c r="C126" t="s">
        <v>9</v>
      </c>
      <c r="E126" t="s">
        <v>9</v>
      </c>
      <c r="G126" t="s">
        <v>9</v>
      </c>
      <c r="H126" t="str">
        <f t="shared" si="3"/>
        <v xml:space="preserve">DESIGN18: Duraiswamy et al. </v>
      </c>
    </row>
    <row r="127" spans="1:8" x14ac:dyDescent="0.25">
      <c r="A127" t="s">
        <v>150</v>
      </c>
      <c r="B127" t="s">
        <v>159</v>
      </c>
      <c r="C127" t="s">
        <v>24</v>
      </c>
      <c r="E127" t="s">
        <v>24</v>
      </c>
      <c r="G127" t="s">
        <v>24</v>
      </c>
      <c r="H127" t="str">
        <f t="shared" si="3"/>
        <v xml:space="preserve">DESIGN18: Franklin et al. </v>
      </c>
    </row>
    <row r="128" spans="1:8" x14ac:dyDescent="0.25">
      <c r="A128" t="s">
        <v>160</v>
      </c>
      <c r="B128" t="s">
        <v>161</v>
      </c>
      <c r="C128" t="s">
        <v>4</v>
      </c>
      <c r="D128" t="s">
        <v>169</v>
      </c>
      <c r="E128" t="s">
        <v>7</v>
      </c>
      <c r="G128" t="s">
        <v>7</v>
      </c>
      <c r="H128" t="str">
        <f t="shared" si="3"/>
        <v xml:space="preserve">DESIGN20: Grauberger et al. </v>
      </c>
    </row>
    <row r="129" spans="1:8" x14ac:dyDescent="0.25">
      <c r="A129" t="s">
        <v>160</v>
      </c>
      <c r="B129" t="s">
        <v>162</v>
      </c>
      <c r="C129" t="s">
        <v>8</v>
      </c>
      <c r="E129" t="s">
        <v>8</v>
      </c>
      <c r="G129" t="s">
        <v>8</v>
      </c>
      <c r="H129" t="str">
        <f t="shared" si="3"/>
        <v xml:space="preserve">DESIGN20: Li et al. </v>
      </c>
    </row>
    <row r="130" spans="1:8" x14ac:dyDescent="0.25">
      <c r="A130" t="s">
        <v>160</v>
      </c>
      <c r="B130" t="s">
        <v>163</v>
      </c>
      <c r="C130" t="s">
        <v>2</v>
      </c>
      <c r="E130" t="s">
        <v>2</v>
      </c>
      <c r="G130" t="s">
        <v>2</v>
      </c>
      <c r="H130" t="str">
        <f t="shared" si="3"/>
        <v xml:space="preserve">DESIGN20: Dehaibi et al. </v>
      </c>
    </row>
    <row r="131" spans="1:8" x14ac:dyDescent="0.25">
      <c r="A131" t="s">
        <v>160</v>
      </c>
      <c r="B131" t="s">
        <v>164</v>
      </c>
      <c r="C131" t="s">
        <v>25</v>
      </c>
      <c r="E131" t="s">
        <v>2</v>
      </c>
      <c r="G131" t="s">
        <v>2</v>
      </c>
      <c r="H131" t="str">
        <f t="shared" ref="H131:H194" si="4">CONCATENATE(A131, ": ",B131)</f>
        <v xml:space="preserve">DESIGN20: Piccolo et al. </v>
      </c>
    </row>
    <row r="132" spans="1:8" x14ac:dyDescent="0.25">
      <c r="A132" t="s">
        <v>160</v>
      </c>
      <c r="B132" t="s">
        <v>165</v>
      </c>
      <c r="C132" t="s">
        <v>25</v>
      </c>
      <c r="E132" t="s">
        <v>299</v>
      </c>
      <c r="G132" s="2" t="s">
        <v>2</v>
      </c>
      <c r="H132" t="str">
        <f t="shared" si="4"/>
        <v xml:space="preserve">DESIGN20: Campean et al. </v>
      </c>
    </row>
    <row r="133" spans="1:8" x14ac:dyDescent="0.25">
      <c r="A133" t="s">
        <v>160</v>
      </c>
      <c r="B133" t="s">
        <v>166</v>
      </c>
      <c r="C133" t="s">
        <v>2</v>
      </c>
      <c r="E133" t="s">
        <v>2</v>
      </c>
      <c r="G133" t="s">
        <v>2</v>
      </c>
      <c r="H133" t="str">
        <f t="shared" si="4"/>
        <v xml:space="preserve">DESIGN20: Livotov et al. </v>
      </c>
    </row>
    <row r="134" spans="1:8" x14ac:dyDescent="0.25">
      <c r="A134" t="s">
        <v>160</v>
      </c>
      <c r="B134" t="s">
        <v>167</v>
      </c>
      <c r="C134" t="s">
        <v>4</v>
      </c>
      <c r="E134" t="s">
        <v>4</v>
      </c>
      <c r="G134" t="s">
        <v>4</v>
      </c>
      <c r="H134" t="str">
        <f t="shared" si="4"/>
        <v xml:space="preserve">DESIGN20: Juul-Nyholm et al. </v>
      </c>
    </row>
    <row r="135" spans="1:8" x14ac:dyDescent="0.25">
      <c r="A135" t="s">
        <v>160</v>
      </c>
      <c r="B135" t="s">
        <v>168</v>
      </c>
      <c r="C135" t="s">
        <v>8</v>
      </c>
      <c r="E135" t="s">
        <v>23</v>
      </c>
      <c r="G135" t="s">
        <v>23</v>
      </c>
      <c r="H135" t="str">
        <f t="shared" si="4"/>
        <v xml:space="preserve">DESIGN20: Sanchez et al. </v>
      </c>
    </row>
    <row r="136" spans="1:8" x14ac:dyDescent="0.25">
      <c r="A136" t="s">
        <v>170</v>
      </c>
      <c r="B136" t="s">
        <v>171</v>
      </c>
      <c r="C136" t="s">
        <v>2</v>
      </c>
      <c r="E136" t="s">
        <v>2</v>
      </c>
      <c r="G136" t="s">
        <v>2</v>
      </c>
      <c r="H136" t="str">
        <f t="shared" si="4"/>
        <v>ICED11: Maurer</v>
      </c>
    </row>
    <row r="137" spans="1:8" x14ac:dyDescent="0.25">
      <c r="A137" t="s">
        <v>170</v>
      </c>
      <c r="B137" t="s">
        <v>172</v>
      </c>
      <c r="C137" t="s">
        <v>2</v>
      </c>
      <c r="E137" t="s">
        <v>2</v>
      </c>
      <c r="G137" t="s">
        <v>2</v>
      </c>
      <c r="H137" t="str">
        <f t="shared" si="4"/>
        <v xml:space="preserve">ICED11: Petetin et al. </v>
      </c>
    </row>
    <row r="138" spans="1:8" x14ac:dyDescent="0.25">
      <c r="A138" t="s">
        <v>170</v>
      </c>
      <c r="B138" t="s">
        <v>173</v>
      </c>
      <c r="C138" t="s">
        <v>2</v>
      </c>
      <c r="E138" t="s">
        <v>2</v>
      </c>
      <c r="G138" t="s">
        <v>2</v>
      </c>
      <c r="H138" t="str">
        <f t="shared" si="4"/>
        <v xml:space="preserve">ICED11: Stetter et al. </v>
      </c>
    </row>
    <row r="139" spans="1:8" x14ac:dyDescent="0.25">
      <c r="A139" t="s">
        <v>170</v>
      </c>
      <c r="B139" t="s">
        <v>43</v>
      </c>
      <c r="C139" t="s">
        <v>2</v>
      </c>
      <c r="E139" t="s">
        <v>4</v>
      </c>
      <c r="G139" t="s">
        <v>25</v>
      </c>
      <c r="H139" t="str">
        <f t="shared" si="4"/>
        <v xml:space="preserve">ICED11: Marini et al. </v>
      </c>
    </row>
    <row r="140" spans="1:8" x14ac:dyDescent="0.25">
      <c r="A140" t="s">
        <v>170</v>
      </c>
      <c r="B140" t="s">
        <v>174</v>
      </c>
      <c r="C140" t="s">
        <v>4</v>
      </c>
      <c r="E140" t="s">
        <v>4</v>
      </c>
      <c r="G140" t="s">
        <v>4</v>
      </c>
      <c r="H140" t="str">
        <f t="shared" si="4"/>
        <v xml:space="preserve">ICED11: Poulet et al. </v>
      </c>
    </row>
    <row r="141" spans="1:8" x14ac:dyDescent="0.25">
      <c r="A141" t="s">
        <v>170</v>
      </c>
      <c r="B141" t="s">
        <v>175</v>
      </c>
      <c r="C141" t="s">
        <v>2</v>
      </c>
      <c r="E141" t="s">
        <v>2</v>
      </c>
      <c r="G141" t="s">
        <v>2</v>
      </c>
      <c r="H141" t="str">
        <f t="shared" si="4"/>
        <v xml:space="preserve">ICED11: Hatchuel et al. </v>
      </c>
    </row>
    <row r="142" spans="1:8" x14ac:dyDescent="0.25">
      <c r="A142" t="s">
        <v>170</v>
      </c>
      <c r="B142" t="s">
        <v>176</v>
      </c>
      <c r="C142" t="s">
        <v>2</v>
      </c>
      <c r="D142" t="s">
        <v>127</v>
      </c>
      <c r="E142" t="s">
        <v>4</v>
      </c>
      <c r="G142" t="s">
        <v>2</v>
      </c>
      <c r="H142" t="str">
        <f t="shared" si="4"/>
        <v xml:space="preserve">ICED11: Marle et al. </v>
      </c>
    </row>
    <row r="143" spans="1:8" x14ac:dyDescent="0.25">
      <c r="A143" t="s">
        <v>170</v>
      </c>
      <c r="B143" t="s">
        <v>177</v>
      </c>
      <c r="C143" t="s">
        <v>2</v>
      </c>
      <c r="E143" t="s">
        <v>2</v>
      </c>
      <c r="G143" t="s">
        <v>2</v>
      </c>
      <c r="H143" t="str">
        <f t="shared" si="4"/>
        <v xml:space="preserve">ICED11: Sakao et al. </v>
      </c>
    </row>
    <row r="144" spans="1:8" x14ac:dyDescent="0.25">
      <c r="A144" t="s">
        <v>170</v>
      </c>
      <c r="B144" t="s">
        <v>178</v>
      </c>
      <c r="C144" t="s">
        <v>7</v>
      </c>
      <c r="E144" t="s">
        <v>7</v>
      </c>
      <c r="G144" t="s">
        <v>7</v>
      </c>
      <c r="H144" t="str">
        <f t="shared" si="4"/>
        <v xml:space="preserve">ICED11: Otsuka et al. </v>
      </c>
    </row>
    <row r="145" spans="1:8" x14ac:dyDescent="0.25">
      <c r="A145" t="s">
        <v>170</v>
      </c>
      <c r="B145" t="s">
        <v>179</v>
      </c>
      <c r="C145" t="s">
        <v>2</v>
      </c>
      <c r="E145" t="s">
        <v>2</v>
      </c>
      <c r="G145" t="s">
        <v>2</v>
      </c>
      <c r="H145" t="str">
        <f t="shared" si="4"/>
        <v xml:space="preserve">ICED11: Ribeiro et al. </v>
      </c>
    </row>
    <row r="146" spans="1:8" x14ac:dyDescent="0.25">
      <c r="A146" t="s">
        <v>170</v>
      </c>
      <c r="B146" t="s">
        <v>180</v>
      </c>
      <c r="C146" t="s">
        <v>2</v>
      </c>
      <c r="E146" t="s">
        <v>7</v>
      </c>
      <c r="G146" t="s">
        <v>2</v>
      </c>
      <c r="H146" t="str">
        <f t="shared" si="4"/>
        <v>ICED11: Stetter, Phleps</v>
      </c>
    </row>
    <row r="147" spans="1:8" x14ac:dyDescent="0.25">
      <c r="A147" t="s">
        <v>170</v>
      </c>
      <c r="B147" t="s">
        <v>114</v>
      </c>
      <c r="C147" t="s">
        <v>2</v>
      </c>
      <c r="E147" t="s">
        <v>2</v>
      </c>
      <c r="G147" t="s">
        <v>2</v>
      </c>
      <c r="H147" t="str">
        <f t="shared" si="4"/>
        <v xml:space="preserve">ICED11: Germani et al. </v>
      </c>
    </row>
    <row r="148" spans="1:8" x14ac:dyDescent="0.25">
      <c r="A148" t="s">
        <v>170</v>
      </c>
      <c r="B148" t="s">
        <v>125</v>
      </c>
      <c r="C148" t="s">
        <v>4</v>
      </c>
      <c r="E148" t="s">
        <v>7</v>
      </c>
      <c r="G148" t="s">
        <v>7</v>
      </c>
      <c r="H148" t="str">
        <f t="shared" si="4"/>
        <v xml:space="preserve">ICED11: Njindam et al. </v>
      </c>
    </row>
    <row r="149" spans="1:8" x14ac:dyDescent="0.25">
      <c r="A149" t="s">
        <v>170</v>
      </c>
      <c r="B149" t="s">
        <v>181</v>
      </c>
      <c r="C149" t="s">
        <v>2</v>
      </c>
      <c r="E149" t="s">
        <v>2</v>
      </c>
      <c r="G149" t="s">
        <v>2</v>
      </c>
      <c r="H149" t="str">
        <f t="shared" si="4"/>
        <v xml:space="preserve">ICED11: Robert et al. </v>
      </c>
    </row>
    <row r="150" spans="1:8" x14ac:dyDescent="0.25">
      <c r="A150" t="s">
        <v>170</v>
      </c>
      <c r="B150" t="s">
        <v>182</v>
      </c>
      <c r="C150" t="s">
        <v>4</v>
      </c>
      <c r="E150" t="s">
        <v>7</v>
      </c>
      <c r="G150" t="s">
        <v>4</v>
      </c>
      <c r="H150" t="str">
        <f t="shared" si="4"/>
        <v xml:space="preserve">ICED11: Mathias et al. </v>
      </c>
    </row>
    <row r="151" spans="1:8" x14ac:dyDescent="0.25">
      <c r="A151" t="s">
        <v>170</v>
      </c>
      <c r="B151" t="s">
        <v>183</v>
      </c>
      <c r="C151" t="s">
        <v>2</v>
      </c>
      <c r="E151" t="s">
        <v>2</v>
      </c>
      <c r="G151" t="s">
        <v>2</v>
      </c>
      <c r="H151" t="str">
        <f t="shared" si="4"/>
        <v xml:space="preserve">ICED11: Tucker et al. </v>
      </c>
    </row>
    <row r="152" spans="1:8" x14ac:dyDescent="0.25">
      <c r="A152" t="s">
        <v>170</v>
      </c>
      <c r="B152" t="s">
        <v>184</v>
      </c>
      <c r="C152" t="s">
        <v>2</v>
      </c>
      <c r="E152" t="s">
        <v>2</v>
      </c>
      <c r="G152" t="s">
        <v>2</v>
      </c>
      <c r="H152" t="str">
        <f t="shared" si="4"/>
        <v>ICED11: Thomson</v>
      </c>
    </row>
    <row r="153" spans="1:8" x14ac:dyDescent="0.25">
      <c r="A153" t="s">
        <v>170</v>
      </c>
      <c r="B153" t="s">
        <v>185</v>
      </c>
      <c r="C153" t="s">
        <v>2</v>
      </c>
      <c r="E153" t="s">
        <v>2</v>
      </c>
      <c r="G153" t="s">
        <v>2</v>
      </c>
      <c r="H153" t="str">
        <f t="shared" si="4"/>
        <v xml:space="preserve">ICED11: Shah et al. </v>
      </c>
    </row>
    <row r="154" spans="1:8" x14ac:dyDescent="0.25">
      <c r="A154" t="s">
        <v>170</v>
      </c>
      <c r="B154" t="s">
        <v>186</v>
      </c>
      <c r="C154" t="s">
        <v>7</v>
      </c>
      <c r="E154" t="s">
        <v>7</v>
      </c>
      <c r="G154" t="s">
        <v>7</v>
      </c>
      <c r="H154" t="str">
        <f t="shared" si="4"/>
        <v xml:space="preserve">ICED11: Lodgaard et al. </v>
      </c>
    </row>
    <row r="155" spans="1:8" x14ac:dyDescent="0.25">
      <c r="A155" t="s">
        <v>170</v>
      </c>
      <c r="B155" t="s">
        <v>187</v>
      </c>
      <c r="C155" t="s">
        <v>2</v>
      </c>
      <c r="E155" t="s">
        <v>2</v>
      </c>
      <c r="G155" t="s">
        <v>2</v>
      </c>
      <c r="H155" t="str">
        <f t="shared" si="4"/>
        <v xml:space="preserve">ICED11: Dremont et al. </v>
      </c>
    </row>
    <row r="156" spans="1:8" x14ac:dyDescent="0.25">
      <c r="A156" t="s">
        <v>170</v>
      </c>
      <c r="B156" t="s">
        <v>188</v>
      </c>
      <c r="C156" t="s">
        <v>8</v>
      </c>
      <c r="E156" t="s">
        <v>2</v>
      </c>
      <c r="G156" t="s">
        <v>2</v>
      </c>
      <c r="H156" t="str">
        <f t="shared" si="4"/>
        <v xml:space="preserve">ICED11: Kissel et al. </v>
      </c>
    </row>
    <row r="157" spans="1:8" x14ac:dyDescent="0.25">
      <c r="A157" t="s">
        <v>170</v>
      </c>
      <c r="B157" t="s">
        <v>189</v>
      </c>
      <c r="C157" t="s">
        <v>7</v>
      </c>
      <c r="E157" t="s">
        <v>8</v>
      </c>
      <c r="G157" t="s">
        <v>8</v>
      </c>
      <c r="H157" t="str">
        <f t="shared" si="4"/>
        <v xml:space="preserve">ICED11: Wuttke et al. </v>
      </c>
    </row>
    <row r="158" spans="1:8" x14ac:dyDescent="0.25">
      <c r="A158" t="s">
        <v>170</v>
      </c>
      <c r="B158" t="s">
        <v>190</v>
      </c>
      <c r="C158" t="s">
        <v>9</v>
      </c>
      <c r="E158" t="s">
        <v>23</v>
      </c>
      <c r="G158" t="s">
        <v>23</v>
      </c>
      <c r="H158" t="str">
        <f t="shared" si="4"/>
        <v xml:space="preserve">ICED11: Walter et al. </v>
      </c>
    </row>
    <row r="159" spans="1:8" x14ac:dyDescent="0.25">
      <c r="A159" t="s">
        <v>170</v>
      </c>
      <c r="B159" t="s">
        <v>191</v>
      </c>
      <c r="C159" t="s">
        <v>9</v>
      </c>
      <c r="E159" t="s">
        <v>24</v>
      </c>
      <c r="G159" t="s">
        <v>24</v>
      </c>
      <c r="H159" t="str">
        <f t="shared" si="4"/>
        <v xml:space="preserve">ICED11: Mazur et al. </v>
      </c>
    </row>
    <row r="160" spans="1:8" x14ac:dyDescent="0.25">
      <c r="A160" t="s">
        <v>192</v>
      </c>
      <c r="B160" t="s">
        <v>193</v>
      </c>
      <c r="C160" t="s">
        <v>2</v>
      </c>
      <c r="E160" t="s">
        <v>2</v>
      </c>
      <c r="G160" t="s">
        <v>2</v>
      </c>
      <c r="H160" t="str">
        <f t="shared" si="4"/>
        <v xml:space="preserve">ICED13: Ringen et al. </v>
      </c>
    </row>
    <row r="161" spans="1:8" x14ac:dyDescent="0.25">
      <c r="A161" t="s">
        <v>192</v>
      </c>
      <c r="B161" t="s">
        <v>194</v>
      </c>
      <c r="C161" t="s">
        <v>10</v>
      </c>
      <c r="E161" t="s">
        <v>10</v>
      </c>
      <c r="G161" t="s">
        <v>10</v>
      </c>
      <c r="H161" t="str">
        <f t="shared" si="4"/>
        <v xml:space="preserve">ICED13: Nehuis et al. </v>
      </c>
    </row>
    <row r="162" spans="1:8" x14ac:dyDescent="0.25">
      <c r="A162" t="s">
        <v>192</v>
      </c>
      <c r="B162" t="s">
        <v>195</v>
      </c>
      <c r="C162" t="s">
        <v>2</v>
      </c>
      <c r="E162" t="s">
        <v>2</v>
      </c>
      <c r="G162" t="s">
        <v>2</v>
      </c>
      <c r="H162" t="str">
        <f t="shared" si="4"/>
        <v xml:space="preserve">ICED13: Bacciotti et al. </v>
      </c>
    </row>
    <row r="163" spans="1:8" x14ac:dyDescent="0.25">
      <c r="A163" t="s">
        <v>192</v>
      </c>
      <c r="B163" t="s">
        <v>196</v>
      </c>
      <c r="C163" t="s">
        <v>2</v>
      </c>
      <c r="E163" t="s">
        <v>2</v>
      </c>
      <c r="G163" t="s">
        <v>2</v>
      </c>
      <c r="H163" t="str">
        <f t="shared" si="4"/>
        <v xml:space="preserve">ICED13: Horvath et al. </v>
      </c>
    </row>
    <row r="164" spans="1:8" x14ac:dyDescent="0.25">
      <c r="A164" t="s">
        <v>192</v>
      </c>
      <c r="B164" t="s">
        <v>197</v>
      </c>
      <c r="C164" t="s">
        <v>24</v>
      </c>
      <c r="E164" t="s">
        <v>6</v>
      </c>
      <c r="G164" t="s">
        <v>24</v>
      </c>
      <c r="H164" t="str">
        <f t="shared" si="4"/>
        <v xml:space="preserve">ICED13: Krogstie et al. </v>
      </c>
    </row>
    <row r="165" spans="1:8" x14ac:dyDescent="0.25">
      <c r="A165" t="s">
        <v>192</v>
      </c>
      <c r="B165" t="s">
        <v>198</v>
      </c>
      <c r="C165" t="s">
        <v>2</v>
      </c>
      <c r="E165" t="s">
        <v>2</v>
      </c>
      <c r="G165" t="s">
        <v>2</v>
      </c>
      <c r="H165" t="str">
        <f t="shared" si="4"/>
        <v xml:space="preserve">ICED13: Duong et al. </v>
      </c>
    </row>
    <row r="166" spans="1:8" x14ac:dyDescent="0.25">
      <c r="A166" t="s">
        <v>192</v>
      </c>
      <c r="B166" t="s">
        <v>52</v>
      </c>
      <c r="C166" t="s">
        <v>2</v>
      </c>
      <c r="E166" t="s">
        <v>2</v>
      </c>
      <c r="G166" t="s">
        <v>2</v>
      </c>
      <c r="H166" t="str">
        <f t="shared" si="4"/>
        <v xml:space="preserve">ICED13: Engel et al. </v>
      </c>
    </row>
    <row r="167" spans="1:8" x14ac:dyDescent="0.25">
      <c r="A167" t="s">
        <v>192</v>
      </c>
      <c r="B167" t="s">
        <v>199</v>
      </c>
      <c r="C167" t="s">
        <v>7</v>
      </c>
      <c r="E167" t="s">
        <v>2</v>
      </c>
      <c r="G167" t="s">
        <v>2</v>
      </c>
      <c r="H167" t="str">
        <f t="shared" si="4"/>
        <v xml:space="preserve">ICED13: Bauer et al. </v>
      </c>
    </row>
    <row r="168" spans="1:8" x14ac:dyDescent="0.25">
      <c r="A168" t="s">
        <v>192</v>
      </c>
      <c r="B168" t="s">
        <v>106</v>
      </c>
      <c r="C168" t="s">
        <v>8</v>
      </c>
      <c r="E168" t="s">
        <v>8</v>
      </c>
      <c r="G168" t="s">
        <v>8</v>
      </c>
      <c r="H168" t="str">
        <f t="shared" si="4"/>
        <v xml:space="preserve">ICED13: Ziegler et al. </v>
      </c>
    </row>
    <row r="169" spans="1:8" x14ac:dyDescent="0.25">
      <c r="A169" t="s">
        <v>192</v>
      </c>
      <c r="B169" t="s">
        <v>200</v>
      </c>
      <c r="C169" t="s">
        <v>2</v>
      </c>
      <c r="E169" t="s">
        <v>2</v>
      </c>
      <c r="G169" t="s">
        <v>2</v>
      </c>
      <c r="H169" t="str">
        <f t="shared" si="4"/>
        <v xml:space="preserve">ICED13: Breitsprecher et al. </v>
      </c>
    </row>
    <row r="170" spans="1:8" x14ac:dyDescent="0.25">
      <c r="A170" t="s">
        <v>192</v>
      </c>
      <c r="B170" t="s">
        <v>201</v>
      </c>
      <c r="C170" t="s">
        <v>9</v>
      </c>
      <c r="D170" t="s">
        <v>213</v>
      </c>
      <c r="E170" t="s">
        <v>9</v>
      </c>
      <c r="G170" t="s">
        <v>9</v>
      </c>
      <c r="H170" t="str">
        <f t="shared" si="4"/>
        <v xml:space="preserve">ICED13: Schleich et al. </v>
      </c>
    </row>
    <row r="171" spans="1:8" x14ac:dyDescent="0.25">
      <c r="A171" t="s">
        <v>192</v>
      </c>
      <c r="B171" t="s">
        <v>190</v>
      </c>
      <c r="C171" t="s">
        <v>9</v>
      </c>
      <c r="E171" t="s">
        <v>9</v>
      </c>
      <c r="G171" t="s">
        <v>9</v>
      </c>
      <c r="H171" t="str">
        <f t="shared" si="4"/>
        <v xml:space="preserve">ICED13: Walter et al. </v>
      </c>
    </row>
    <row r="172" spans="1:8" x14ac:dyDescent="0.25">
      <c r="A172" t="s">
        <v>192</v>
      </c>
      <c r="B172" t="s">
        <v>202</v>
      </c>
      <c r="C172" t="s">
        <v>8</v>
      </c>
      <c r="E172" t="s">
        <v>8</v>
      </c>
      <c r="G172" t="s">
        <v>8</v>
      </c>
      <c r="H172" t="str">
        <f t="shared" si="4"/>
        <v xml:space="preserve">ICED13: Usbeck et al. </v>
      </c>
    </row>
    <row r="173" spans="1:8" x14ac:dyDescent="0.25">
      <c r="A173" t="s">
        <v>192</v>
      </c>
      <c r="B173" t="s">
        <v>203</v>
      </c>
      <c r="C173" t="s">
        <v>2</v>
      </c>
      <c r="E173" t="s">
        <v>2</v>
      </c>
      <c r="G173" t="s">
        <v>2</v>
      </c>
      <c r="H173" t="str">
        <f t="shared" si="4"/>
        <v xml:space="preserve">ICED13: Gatzen et al. </v>
      </c>
    </row>
    <row r="174" spans="1:8" x14ac:dyDescent="0.25">
      <c r="A174" t="s">
        <v>192</v>
      </c>
      <c r="B174" t="s">
        <v>204</v>
      </c>
      <c r="C174" t="s">
        <v>2</v>
      </c>
      <c r="E174" t="s">
        <v>2</v>
      </c>
      <c r="G174" t="s">
        <v>2</v>
      </c>
      <c r="H174" t="str">
        <f t="shared" si="4"/>
        <v xml:space="preserve">ICED13: Zou et al. </v>
      </c>
    </row>
    <row r="175" spans="1:8" x14ac:dyDescent="0.25">
      <c r="A175" t="s">
        <v>192</v>
      </c>
      <c r="B175" t="s">
        <v>101</v>
      </c>
      <c r="C175" t="s">
        <v>2</v>
      </c>
      <c r="E175" t="s">
        <v>2</v>
      </c>
      <c r="G175" t="s">
        <v>2</v>
      </c>
      <c r="H175" t="str">
        <f t="shared" si="4"/>
        <v xml:space="preserve">ICED13: Becattini et al. </v>
      </c>
    </row>
    <row r="176" spans="1:8" x14ac:dyDescent="0.25">
      <c r="A176" t="s">
        <v>192</v>
      </c>
      <c r="B176" t="s">
        <v>205</v>
      </c>
      <c r="C176" t="s">
        <v>2</v>
      </c>
      <c r="E176" t="s">
        <v>2</v>
      </c>
      <c r="G176" t="s">
        <v>2</v>
      </c>
      <c r="H176" t="str">
        <f t="shared" si="4"/>
        <v xml:space="preserve">ICED13: Nguyen et al. </v>
      </c>
    </row>
    <row r="177" spans="1:8" x14ac:dyDescent="0.25">
      <c r="A177" t="s">
        <v>192</v>
      </c>
      <c r="B177" t="s">
        <v>206</v>
      </c>
      <c r="C177" t="s">
        <v>2</v>
      </c>
      <c r="E177" t="s">
        <v>2</v>
      </c>
      <c r="G177" t="s">
        <v>2</v>
      </c>
      <c r="H177" t="str">
        <f t="shared" si="4"/>
        <v xml:space="preserve">ICED13: Lee et al. </v>
      </c>
    </row>
    <row r="178" spans="1:8" x14ac:dyDescent="0.25">
      <c r="A178" t="s">
        <v>192</v>
      </c>
      <c r="B178" t="s">
        <v>207</v>
      </c>
      <c r="C178" t="s">
        <v>2</v>
      </c>
      <c r="E178" t="s">
        <v>2</v>
      </c>
      <c r="G178" t="s">
        <v>2</v>
      </c>
      <c r="H178" t="str">
        <f t="shared" si="4"/>
        <v xml:space="preserve">ICED13: Graziosi et al. </v>
      </c>
    </row>
    <row r="179" spans="1:8" x14ac:dyDescent="0.25">
      <c r="A179" t="s">
        <v>192</v>
      </c>
      <c r="B179" t="s">
        <v>208</v>
      </c>
      <c r="C179" t="s">
        <v>9</v>
      </c>
      <c r="E179" t="s">
        <v>9</v>
      </c>
      <c r="G179" t="s">
        <v>9</v>
      </c>
      <c r="H179" t="str">
        <f t="shared" si="4"/>
        <v xml:space="preserve">ICED13: Hoffenson et al. </v>
      </c>
    </row>
    <row r="180" spans="1:8" x14ac:dyDescent="0.25">
      <c r="A180" t="s">
        <v>192</v>
      </c>
      <c r="B180" t="s">
        <v>209</v>
      </c>
      <c r="C180" t="s">
        <v>2</v>
      </c>
      <c r="E180" t="s">
        <v>2</v>
      </c>
      <c r="G180" t="s">
        <v>2</v>
      </c>
      <c r="H180" t="str">
        <f t="shared" si="4"/>
        <v xml:space="preserve">ICED13: Wodehouse et al. </v>
      </c>
    </row>
    <row r="181" spans="1:8" x14ac:dyDescent="0.25">
      <c r="A181" t="s">
        <v>192</v>
      </c>
      <c r="B181" t="s">
        <v>210</v>
      </c>
      <c r="C181" t="s">
        <v>8</v>
      </c>
      <c r="E181" t="s">
        <v>8</v>
      </c>
      <c r="G181" t="s">
        <v>8</v>
      </c>
      <c r="H181" t="str">
        <f t="shared" si="4"/>
        <v xml:space="preserve">ICED13: Stangl et al. </v>
      </c>
    </row>
    <row r="182" spans="1:8" x14ac:dyDescent="0.25">
      <c r="A182" t="s">
        <v>192</v>
      </c>
      <c r="B182" t="s">
        <v>211</v>
      </c>
      <c r="C182" t="s">
        <v>5</v>
      </c>
      <c r="E182" t="s">
        <v>7</v>
      </c>
      <c r="G182" t="s">
        <v>7</v>
      </c>
      <c r="H182" t="str">
        <f t="shared" si="4"/>
        <v>ICED13: Andrade</v>
      </c>
    </row>
    <row r="183" spans="1:8" x14ac:dyDescent="0.25">
      <c r="A183" t="s">
        <v>192</v>
      </c>
      <c r="B183" t="s">
        <v>212</v>
      </c>
      <c r="C183" t="s">
        <v>2</v>
      </c>
      <c r="E183" t="s">
        <v>2</v>
      </c>
      <c r="G183" t="s">
        <v>2</v>
      </c>
      <c r="H183" t="str">
        <f t="shared" si="4"/>
        <v xml:space="preserve">ICED13: Rauscher et al. </v>
      </c>
    </row>
    <row r="184" spans="1:8" x14ac:dyDescent="0.25">
      <c r="A184" t="s">
        <v>192</v>
      </c>
      <c r="B184" t="s">
        <v>109</v>
      </c>
      <c r="C184" t="s">
        <v>26</v>
      </c>
      <c r="E184" t="s">
        <v>4</v>
      </c>
      <c r="G184" t="s">
        <v>4</v>
      </c>
      <c r="H184" t="str">
        <f t="shared" si="4"/>
        <v xml:space="preserve">ICED13: Eifler et al. </v>
      </c>
    </row>
    <row r="185" spans="1:8" x14ac:dyDescent="0.25">
      <c r="A185" t="s">
        <v>214</v>
      </c>
      <c r="B185" t="s">
        <v>215</v>
      </c>
      <c r="C185" t="s">
        <v>7</v>
      </c>
      <c r="E185" t="s">
        <v>7</v>
      </c>
      <c r="G185" t="s">
        <v>7</v>
      </c>
      <c r="H185" t="str">
        <f t="shared" si="4"/>
        <v xml:space="preserve">ICED15: Haley et al. </v>
      </c>
    </row>
    <row r="186" spans="1:8" x14ac:dyDescent="0.25">
      <c r="A186" t="s">
        <v>214</v>
      </c>
      <c r="B186" t="s">
        <v>190</v>
      </c>
      <c r="C186" t="s">
        <v>9</v>
      </c>
      <c r="E186" t="s">
        <v>6</v>
      </c>
      <c r="G186" t="s">
        <v>9</v>
      </c>
      <c r="H186" t="str">
        <f t="shared" si="4"/>
        <v xml:space="preserve">ICED15: Walter et al. </v>
      </c>
    </row>
    <row r="187" spans="1:8" x14ac:dyDescent="0.25">
      <c r="A187" t="s">
        <v>214</v>
      </c>
      <c r="B187" t="s">
        <v>201</v>
      </c>
      <c r="C187" t="s">
        <v>9</v>
      </c>
      <c r="E187" t="s">
        <v>9</v>
      </c>
      <c r="G187" t="s">
        <v>9</v>
      </c>
      <c r="H187" t="str">
        <f t="shared" si="4"/>
        <v xml:space="preserve">ICED15: Schleich et al. </v>
      </c>
    </row>
    <row r="188" spans="1:8" x14ac:dyDescent="0.25">
      <c r="A188" t="s">
        <v>214</v>
      </c>
      <c r="B188" t="s">
        <v>216</v>
      </c>
      <c r="C188" t="s">
        <v>7</v>
      </c>
      <c r="E188" t="s">
        <v>7</v>
      </c>
      <c r="G188" t="s">
        <v>7</v>
      </c>
      <c r="H188" t="str">
        <f t="shared" si="4"/>
        <v xml:space="preserve">ICED15: Ingerslev et al. </v>
      </c>
    </row>
    <row r="189" spans="1:8" x14ac:dyDescent="0.25">
      <c r="A189" t="s">
        <v>214</v>
      </c>
      <c r="B189" t="s">
        <v>96</v>
      </c>
      <c r="C189" t="s">
        <v>25</v>
      </c>
      <c r="E189" t="s">
        <v>25</v>
      </c>
      <c r="G189" t="s">
        <v>25</v>
      </c>
      <c r="H189" t="str">
        <f t="shared" si="4"/>
        <v xml:space="preserve">ICED15: Ebro et al. </v>
      </c>
    </row>
    <row r="190" spans="1:8" x14ac:dyDescent="0.25">
      <c r="A190" t="s">
        <v>214</v>
      </c>
      <c r="B190" t="s">
        <v>178</v>
      </c>
      <c r="C190" t="s">
        <v>9</v>
      </c>
      <c r="E190" t="s">
        <v>24</v>
      </c>
      <c r="G190" t="s">
        <v>24</v>
      </c>
      <c r="H190" t="str">
        <f t="shared" si="4"/>
        <v xml:space="preserve">ICED15: Otsuka et al. </v>
      </c>
    </row>
    <row r="191" spans="1:8" x14ac:dyDescent="0.25">
      <c r="A191" t="s">
        <v>214</v>
      </c>
      <c r="B191" t="s">
        <v>132</v>
      </c>
      <c r="C191" t="s">
        <v>2</v>
      </c>
      <c r="E191" t="s">
        <v>2</v>
      </c>
      <c r="G191" t="s">
        <v>2</v>
      </c>
      <c r="H191" t="str">
        <f t="shared" si="4"/>
        <v xml:space="preserve">ICED15: Sinigalias et al. </v>
      </c>
    </row>
    <row r="192" spans="1:8" x14ac:dyDescent="0.25">
      <c r="A192" t="s">
        <v>214</v>
      </c>
      <c r="B192" t="s">
        <v>217</v>
      </c>
      <c r="C192" t="s">
        <v>7</v>
      </c>
      <c r="E192" t="s">
        <v>7</v>
      </c>
      <c r="G192" t="s">
        <v>7</v>
      </c>
      <c r="H192" t="str">
        <f t="shared" si="4"/>
        <v xml:space="preserve">ICED15: Short et al. </v>
      </c>
    </row>
    <row r="193" spans="1:8" x14ac:dyDescent="0.25">
      <c r="A193" t="s">
        <v>214</v>
      </c>
      <c r="B193" t="s">
        <v>134</v>
      </c>
      <c r="C193" t="s">
        <v>7</v>
      </c>
      <c r="E193" t="s">
        <v>10</v>
      </c>
      <c r="G193" t="s">
        <v>10</v>
      </c>
      <c r="H193" t="str">
        <f t="shared" si="4"/>
        <v xml:space="preserve">ICED15: Freund et al. </v>
      </c>
    </row>
    <row r="194" spans="1:8" x14ac:dyDescent="0.25">
      <c r="A194" t="s">
        <v>214</v>
      </c>
      <c r="B194" t="s">
        <v>218</v>
      </c>
      <c r="C194" t="s">
        <v>2</v>
      </c>
      <c r="E194" t="s">
        <v>2</v>
      </c>
      <c r="G194" t="s">
        <v>2</v>
      </c>
      <c r="H194" t="str">
        <f t="shared" si="4"/>
        <v xml:space="preserve">ICED15: Chen et al. </v>
      </c>
    </row>
    <row r="195" spans="1:8" x14ac:dyDescent="0.25">
      <c r="A195" t="s">
        <v>214</v>
      </c>
      <c r="B195" t="s">
        <v>219</v>
      </c>
      <c r="C195" t="s">
        <v>2</v>
      </c>
      <c r="E195" t="s">
        <v>2</v>
      </c>
      <c r="G195" t="s">
        <v>2</v>
      </c>
      <c r="H195" t="str">
        <f t="shared" ref="H195:H258" si="5">CONCATENATE(A195, ": ",B195)</f>
        <v xml:space="preserve">ICED15: Shirzad et al. </v>
      </c>
    </row>
    <row r="196" spans="1:8" x14ac:dyDescent="0.25">
      <c r="A196" t="s">
        <v>214</v>
      </c>
      <c r="B196" t="s">
        <v>220</v>
      </c>
      <c r="C196" t="s">
        <v>2</v>
      </c>
      <c r="E196" t="s">
        <v>2</v>
      </c>
      <c r="G196" t="s">
        <v>2</v>
      </c>
      <c r="H196" t="str">
        <f t="shared" si="5"/>
        <v xml:space="preserve">ICED15: Fox et al. </v>
      </c>
    </row>
    <row r="197" spans="1:8" x14ac:dyDescent="0.25">
      <c r="A197" t="s">
        <v>214</v>
      </c>
      <c r="B197" t="s">
        <v>221</v>
      </c>
      <c r="C197" t="s">
        <v>2</v>
      </c>
      <c r="E197" t="s">
        <v>2</v>
      </c>
      <c r="G197" t="s">
        <v>2</v>
      </c>
      <c r="H197" t="str">
        <f t="shared" si="5"/>
        <v xml:space="preserve">ICED15: Mussgnug et al. </v>
      </c>
    </row>
    <row r="198" spans="1:8" x14ac:dyDescent="0.25">
      <c r="A198" t="s">
        <v>214</v>
      </c>
      <c r="B198" t="s">
        <v>222</v>
      </c>
      <c r="C198" t="s">
        <v>9</v>
      </c>
      <c r="E198" t="s">
        <v>9</v>
      </c>
      <c r="G198" t="s">
        <v>9</v>
      </c>
      <c r="H198" t="str">
        <f t="shared" si="5"/>
        <v xml:space="preserve">ICED15: Litwa et al. </v>
      </c>
    </row>
    <row r="199" spans="1:8" x14ac:dyDescent="0.25">
      <c r="A199" t="s">
        <v>214</v>
      </c>
      <c r="B199" t="s">
        <v>223</v>
      </c>
      <c r="C199" t="s">
        <v>2</v>
      </c>
      <c r="E199" t="s">
        <v>2</v>
      </c>
      <c r="G199" t="s">
        <v>2</v>
      </c>
      <c r="H199" t="str">
        <f t="shared" si="5"/>
        <v xml:space="preserve">ICED15: Kellermeyer et al. </v>
      </c>
    </row>
    <row r="200" spans="1:8" x14ac:dyDescent="0.25">
      <c r="A200" t="s">
        <v>214</v>
      </c>
      <c r="B200" t="s">
        <v>224</v>
      </c>
      <c r="C200" t="s">
        <v>2</v>
      </c>
      <c r="E200" t="s">
        <v>2</v>
      </c>
      <c r="G200" t="s">
        <v>2</v>
      </c>
      <c r="H200" t="str">
        <f t="shared" si="5"/>
        <v xml:space="preserve">ICED15: Stephenson et al. </v>
      </c>
    </row>
    <row r="201" spans="1:8" x14ac:dyDescent="0.25">
      <c r="A201" t="s">
        <v>214</v>
      </c>
      <c r="B201" t="s">
        <v>225</v>
      </c>
      <c r="C201" t="s">
        <v>2</v>
      </c>
      <c r="E201" t="s">
        <v>2</v>
      </c>
      <c r="G201" t="s">
        <v>2</v>
      </c>
      <c r="H201" t="str">
        <f t="shared" si="5"/>
        <v xml:space="preserve">ICED15: Sjöman et al. </v>
      </c>
    </row>
    <row r="202" spans="1:8" x14ac:dyDescent="0.25">
      <c r="A202" t="s">
        <v>214</v>
      </c>
      <c r="B202" t="s">
        <v>206</v>
      </c>
      <c r="C202" t="s">
        <v>2</v>
      </c>
      <c r="E202" t="s">
        <v>2</v>
      </c>
      <c r="G202" t="s">
        <v>2</v>
      </c>
      <c r="H202" t="str">
        <f t="shared" si="5"/>
        <v xml:space="preserve">ICED15: Lee et al. </v>
      </c>
    </row>
    <row r="203" spans="1:8" x14ac:dyDescent="0.25">
      <c r="A203" t="s">
        <v>214</v>
      </c>
      <c r="B203" t="s">
        <v>226</v>
      </c>
      <c r="C203" t="s">
        <v>2</v>
      </c>
      <c r="E203" t="s">
        <v>2</v>
      </c>
      <c r="G203" t="s">
        <v>2</v>
      </c>
      <c r="H203" t="str">
        <f t="shared" si="5"/>
        <v xml:space="preserve">ICED15: Russo et al. </v>
      </c>
    </row>
    <row r="204" spans="1:8" x14ac:dyDescent="0.25">
      <c r="A204" t="s">
        <v>214</v>
      </c>
      <c r="B204" t="s">
        <v>227</v>
      </c>
      <c r="C204" t="s">
        <v>2</v>
      </c>
      <c r="E204" t="s">
        <v>2</v>
      </c>
      <c r="G204" t="s">
        <v>2</v>
      </c>
      <c r="H204" t="str">
        <f t="shared" si="5"/>
        <v xml:space="preserve">ICED15: Masmoudi et al. </v>
      </c>
    </row>
    <row r="205" spans="1:8" x14ac:dyDescent="0.25">
      <c r="A205" t="s">
        <v>214</v>
      </c>
      <c r="B205" t="s">
        <v>228</v>
      </c>
      <c r="C205" t="s">
        <v>9</v>
      </c>
      <c r="E205" t="s">
        <v>9</v>
      </c>
      <c r="G205" t="s">
        <v>9</v>
      </c>
      <c r="H205" t="str">
        <f t="shared" si="5"/>
        <v xml:space="preserve">ICED15: Mavrikas et al. </v>
      </c>
    </row>
    <row r="206" spans="1:8" x14ac:dyDescent="0.25">
      <c r="A206" t="s">
        <v>214</v>
      </c>
      <c r="B206" t="s">
        <v>229</v>
      </c>
      <c r="C206" t="s">
        <v>9</v>
      </c>
      <c r="E206" t="s">
        <v>24</v>
      </c>
      <c r="G206" t="s">
        <v>24</v>
      </c>
      <c r="H206" t="str">
        <f t="shared" si="5"/>
        <v xml:space="preserve">ICED15: Ehlert et al. </v>
      </c>
    </row>
    <row r="207" spans="1:8" x14ac:dyDescent="0.25">
      <c r="A207" t="s">
        <v>214</v>
      </c>
      <c r="B207" t="s">
        <v>230</v>
      </c>
      <c r="C207" t="s">
        <v>2</v>
      </c>
      <c r="E207" t="s">
        <v>2</v>
      </c>
      <c r="G207" t="s">
        <v>2</v>
      </c>
      <c r="H207" t="str">
        <f t="shared" si="5"/>
        <v xml:space="preserve">ICED15: Uchil et al. </v>
      </c>
    </row>
    <row r="208" spans="1:8" x14ac:dyDescent="0.25">
      <c r="A208" t="s">
        <v>214</v>
      </c>
      <c r="B208" t="s">
        <v>218</v>
      </c>
      <c r="C208" t="s">
        <v>2</v>
      </c>
      <c r="E208" t="s">
        <v>2</v>
      </c>
      <c r="G208" t="s">
        <v>2</v>
      </c>
      <c r="H208" t="str">
        <f t="shared" si="5"/>
        <v xml:space="preserve">ICED15: Chen et al. </v>
      </c>
    </row>
    <row r="209" spans="1:8" x14ac:dyDescent="0.25">
      <c r="A209" t="s">
        <v>231</v>
      </c>
      <c r="B209" t="s">
        <v>232</v>
      </c>
      <c r="C209" t="s">
        <v>10</v>
      </c>
      <c r="E209" t="s">
        <v>2</v>
      </c>
      <c r="G209" t="s">
        <v>2</v>
      </c>
      <c r="H209" t="str">
        <f t="shared" si="5"/>
        <v xml:space="preserve">ICED17: Stäbler et al. </v>
      </c>
    </row>
    <row r="210" spans="1:8" x14ac:dyDescent="0.25">
      <c r="A210" t="s">
        <v>231</v>
      </c>
      <c r="B210" t="s">
        <v>233</v>
      </c>
      <c r="C210" t="s">
        <v>2</v>
      </c>
      <c r="E210" t="s">
        <v>2</v>
      </c>
      <c r="G210" t="s">
        <v>2</v>
      </c>
      <c r="H210" t="str">
        <f t="shared" si="5"/>
        <v xml:space="preserve">ICED17: Willet et al. </v>
      </c>
    </row>
    <row r="211" spans="1:8" x14ac:dyDescent="0.25">
      <c r="A211" t="s">
        <v>231</v>
      </c>
      <c r="B211" t="s">
        <v>234</v>
      </c>
      <c r="C211" t="s">
        <v>2</v>
      </c>
      <c r="E211" t="s">
        <v>2</v>
      </c>
      <c r="G211" t="s">
        <v>2</v>
      </c>
      <c r="H211" t="str">
        <f t="shared" si="5"/>
        <v xml:space="preserve">ICED17: Zezelj et al. </v>
      </c>
    </row>
    <row r="212" spans="1:8" x14ac:dyDescent="0.25">
      <c r="A212" t="s">
        <v>231</v>
      </c>
      <c r="B212" t="s">
        <v>235</v>
      </c>
      <c r="C212" t="s">
        <v>2</v>
      </c>
      <c r="E212" t="s">
        <v>2</v>
      </c>
      <c r="G212" t="s">
        <v>2</v>
      </c>
      <c r="H212" t="str">
        <f t="shared" si="5"/>
        <v xml:space="preserve">ICED17: Muenzberg et al. </v>
      </c>
    </row>
    <row r="213" spans="1:8" x14ac:dyDescent="0.25">
      <c r="A213" t="s">
        <v>231</v>
      </c>
      <c r="B213" t="s">
        <v>236</v>
      </c>
      <c r="C213" t="s">
        <v>2</v>
      </c>
      <c r="E213" t="s">
        <v>2</v>
      </c>
      <c r="G213" t="s">
        <v>2</v>
      </c>
      <c r="H213" t="str">
        <f t="shared" si="5"/>
        <v xml:space="preserve">ICED17: Stocker et al. </v>
      </c>
    </row>
    <row r="214" spans="1:8" x14ac:dyDescent="0.25">
      <c r="A214" t="s">
        <v>231</v>
      </c>
      <c r="B214" t="s">
        <v>237</v>
      </c>
      <c r="C214" t="s">
        <v>2</v>
      </c>
      <c r="E214" t="s">
        <v>2</v>
      </c>
      <c r="G214" t="s">
        <v>2</v>
      </c>
      <c r="H214" t="str">
        <f t="shared" si="5"/>
        <v xml:space="preserve">ICED17: Schmid et al. </v>
      </c>
    </row>
    <row r="215" spans="1:8" x14ac:dyDescent="0.25">
      <c r="A215" t="s">
        <v>231</v>
      </c>
      <c r="B215" t="s">
        <v>238</v>
      </c>
      <c r="C215" t="s">
        <v>2</v>
      </c>
      <c r="E215" t="s">
        <v>2</v>
      </c>
      <c r="G215" t="s">
        <v>2</v>
      </c>
      <c r="H215" t="str">
        <f t="shared" si="5"/>
        <v xml:space="preserve">ICED17: Mak et al. </v>
      </c>
    </row>
    <row r="216" spans="1:8" x14ac:dyDescent="0.25">
      <c r="A216" t="s">
        <v>231</v>
      </c>
      <c r="B216" t="s">
        <v>239</v>
      </c>
      <c r="C216" t="s">
        <v>2</v>
      </c>
      <c r="E216" t="s">
        <v>2</v>
      </c>
      <c r="G216" t="s">
        <v>2</v>
      </c>
      <c r="H216" t="str">
        <f t="shared" si="5"/>
        <v xml:space="preserve">ICED17: Pessoa et al. </v>
      </c>
    </row>
    <row r="217" spans="1:8" x14ac:dyDescent="0.25">
      <c r="A217" t="s">
        <v>231</v>
      </c>
      <c r="B217" t="s">
        <v>240</v>
      </c>
      <c r="C217" t="s">
        <v>2</v>
      </c>
      <c r="E217" t="s">
        <v>2</v>
      </c>
      <c r="G217" t="s">
        <v>2</v>
      </c>
      <c r="H217" t="str">
        <f t="shared" si="5"/>
        <v xml:space="preserve">ICED17: Al-Masslawi et al. </v>
      </c>
    </row>
    <row r="218" spans="1:8" x14ac:dyDescent="0.25">
      <c r="A218" t="s">
        <v>231</v>
      </c>
      <c r="B218" t="s">
        <v>241</v>
      </c>
      <c r="C218" t="s">
        <v>24</v>
      </c>
      <c r="E218" t="s">
        <v>9</v>
      </c>
      <c r="G218" t="s">
        <v>24</v>
      </c>
      <c r="H218" t="str">
        <f t="shared" si="5"/>
        <v xml:space="preserve">ICED17: Aschenbrenner et al. </v>
      </c>
    </row>
    <row r="219" spans="1:8" x14ac:dyDescent="0.25">
      <c r="A219" t="s">
        <v>231</v>
      </c>
      <c r="B219" t="s">
        <v>242</v>
      </c>
      <c r="C219" t="s">
        <v>23</v>
      </c>
      <c r="E219" t="s">
        <v>23</v>
      </c>
      <c r="G219" t="s">
        <v>23</v>
      </c>
      <c r="H219" t="str">
        <f t="shared" si="5"/>
        <v xml:space="preserve">ICED17: Al Mashagbeh et al. </v>
      </c>
    </row>
    <row r="220" spans="1:8" x14ac:dyDescent="0.25">
      <c r="A220" t="s">
        <v>231</v>
      </c>
      <c r="B220" t="s">
        <v>243</v>
      </c>
      <c r="C220" t="s">
        <v>25</v>
      </c>
      <c r="E220" t="s">
        <v>25</v>
      </c>
      <c r="G220" t="s">
        <v>25</v>
      </c>
      <c r="H220" t="str">
        <f t="shared" si="5"/>
        <v xml:space="preserve">ICED17: Bjarklev et al. </v>
      </c>
    </row>
    <row r="221" spans="1:8" x14ac:dyDescent="0.25">
      <c r="A221" t="s">
        <v>231</v>
      </c>
      <c r="B221" t="s">
        <v>244</v>
      </c>
      <c r="C221" t="s">
        <v>2</v>
      </c>
      <c r="E221" t="s">
        <v>2</v>
      </c>
      <c r="G221" t="s">
        <v>2</v>
      </c>
      <c r="H221" t="str">
        <f t="shared" si="5"/>
        <v xml:space="preserve">ICED17: Amrin et al. </v>
      </c>
    </row>
    <row r="222" spans="1:8" x14ac:dyDescent="0.25">
      <c r="A222" t="s">
        <v>231</v>
      </c>
      <c r="B222" t="s">
        <v>134</v>
      </c>
      <c r="C222" t="s">
        <v>4</v>
      </c>
      <c r="E222" t="s">
        <v>7</v>
      </c>
      <c r="G222" t="s">
        <v>4</v>
      </c>
      <c r="H222" t="str">
        <f t="shared" si="5"/>
        <v xml:space="preserve">ICED17: Freund et al. </v>
      </c>
    </row>
    <row r="223" spans="1:8" x14ac:dyDescent="0.25">
      <c r="A223" t="s">
        <v>231</v>
      </c>
      <c r="B223" t="s">
        <v>245</v>
      </c>
      <c r="C223" t="s">
        <v>2</v>
      </c>
      <c r="E223" t="s">
        <v>2</v>
      </c>
      <c r="G223" t="s">
        <v>2</v>
      </c>
      <c r="H223" t="str">
        <f t="shared" si="5"/>
        <v xml:space="preserve">ICED17: Jensen et al. </v>
      </c>
    </row>
    <row r="224" spans="1:8" x14ac:dyDescent="0.25">
      <c r="A224" t="s">
        <v>231</v>
      </c>
      <c r="B224" t="s">
        <v>246</v>
      </c>
      <c r="C224" t="s">
        <v>7</v>
      </c>
      <c r="E224" t="s">
        <v>23</v>
      </c>
      <c r="G224" t="s">
        <v>23</v>
      </c>
      <c r="H224" t="str">
        <f t="shared" si="5"/>
        <v xml:space="preserve">ICED17: Hentze et al. </v>
      </c>
    </row>
    <row r="225" spans="1:8" x14ac:dyDescent="0.25">
      <c r="A225" t="s">
        <v>231</v>
      </c>
      <c r="B225" t="s">
        <v>247</v>
      </c>
      <c r="C225" t="s">
        <v>10</v>
      </c>
      <c r="E225" t="s">
        <v>23</v>
      </c>
      <c r="G225" t="s">
        <v>23</v>
      </c>
      <c r="H225" t="str">
        <f t="shared" si="5"/>
        <v xml:space="preserve">ICED17: Coulombe et al. </v>
      </c>
    </row>
    <row r="226" spans="1:8" x14ac:dyDescent="0.25">
      <c r="A226" t="s">
        <v>231</v>
      </c>
      <c r="B226" t="s">
        <v>248</v>
      </c>
      <c r="C226" t="s">
        <v>9</v>
      </c>
      <c r="E226" t="s">
        <v>24</v>
      </c>
      <c r="G226" t="s">
        <v>9</v>
      </c>
      <c r="H226" t="str">
        <f t="shared" si="5"/>
        <v xml:space="preserve">ICED17: Schluer et al. </v>
      </c>
    </row>
    <row r="227" spans="1:8" x14ac:dyDescent="0.25">
      <c r="A227" t="s">
        <v>231</v>
      </c>
      <c r="B227" t="s">
        <v>249</v>
      </c>
      <c r="C227" t="s">
        <v>2</v>
      </c>
      <c r="E227" t="s">
        <v>2</v>
      </c>
      <c r="G227" t="s">
        <v>2</v>
      </c>
      <c r="H227" t="str">
        <f t="shared" si="5"/>
        <v xml:space="preserve">ICED17: Blösch-Paidosh et al. </v>
      </c>
    </row>
    <row r="228" spans="1:8" x14ac:dyDescent="0.25">
      <c r="A228" t="s">
        <v>231</v>
      </c>
      <c r="B228" t="s">
        <v>250</v>
      </c>
      <c r="C228" t="s">
        <v>2</v>
      </c>
      <c r="E228" t="s">
        <v>2</v>
      </c>
      <c r="G228" t="s">
        <v>2</v>
      </c>
      <c r="H228" t="str">
        <f t="shared" si="5"/>
        <v xml:space="preserve">ICED17: Hallstedt et al. </v>
      </c>
    </row>
    <row r="229" spans="1:8" x14ac:dyDescent="0.25">
      <c r="A229" t="s">
        <v>231</v>
      </c>
      <c r="B229" t="s">
        <v>251</v>
      </c>
      <c r="C229" t="s">
        <v>27</v>
      </c>
      <c r="E229" t="s">
        <v>6</v>
      </c>
      <c r="G229" t="s">
        <v>27</v>
      </c>
      <c r="H229" t="str">
        <f t="shared" si="5"/>
        <v xml:space="preserve">ICED17: Stenholm et al. </v>
      </c>
    </row>
    <row r="230" spans="1:8" x14ac:dyDescent="0.25">
      <c r="A230" t="s">
        <v>231</v>
      </c>
      <c r="B230" t="s">
        <v>252</v>
      </c>
      <c r="C230" t="s">
        <v>2</v>
      </c>
      <c r="E230" t="s">
        <v>2</v>
      </c>
      <c r="G230" t="s">
        <v>2</v>
      </c>
      <c r="H230" t="str">
        <f t="shared" si="5"/>
        <v xml:space="preserve">ICED17: Ugurlu et al. </v>
      </c>
    </row>
    <row r="231" spans="1:8" x14ac:dyDescent="0.25">
      <c r="A231" t="s">
        <v>231</v>
      </c>
      <c r="B231" t="s">
        <v>253</v>
      </c>
      <c r="C231" t="s">
        <v>2</v>
      </c>
      <c r="E231" t="s">
        <v>2</v>
      </c>
      <c r="G231" t="s">
        <v>2</v>
      </c>
      <c r="H231" t="str">
        <f t="shared" si="5"/>
        <v xml:space="preserve">ICED17: Reich et al. </v>
      </c>
    </row>
    <row r="232" spans="1:8" x14ac:dyDescent="0.25">
      <c r="A232" t="s">
        <v>231</v>
      </c>
      <c r="B232" t="s">
        <v>254</v>
      </c>
      <c r="C232" t="s">
        <v>2</v>
      </c>
      <c r="E232" t="s">
        <v>2</v>
      </c>
      <c r="G232" t="s">
        <v>2</v>
      </c>
      <c r="H232" t="str">
        <f t="shared" si="5"/>
        <v xml:space="preserve">ICED17: Parraguez et al. </v>
      </c>
    </row>
    <row r="233" spans="1:8" x14ac:dyDescent="0.25">
      <c r="A233" t="s">
        <v>231</v>
      </c>
      <c r="B233" t="s">
        <v>255</v>
      </c>
      <c r="C233" t="s">
        <v>2</v>
      </c>
      <c r="E233" t="s">
        <v>2</v>
      </c>
      <c r="G233" t="s">
        <v>2</v>
      </c>
      <c r="H233" t="str">
        <f t="shared" si="5"/>
        <v xml:space="preserve">ICED17: Arnarsson et al. </v>
      </c>
    </row>
    <row r="234" spans="1:8" x14ac:dyDescent="0.25">
      <c r="A234" t="s">
        <v>231</v>
      </c>
      <c r="B234" t="s">
        <v>256</v>
      </c>
      <c r="C234" t="s">
        <v>2</v>
      </c>
      <c r="E234" t="s">
        <v>2</v>
      </c>
      <c r="G234" t="s">
        <v>2</v>
      </c>
      <c r="H234" t="str">
        <f t="shared" si="5"/>
        <v xml:space="preserve">ICED17: Yanagisawa et al. </v>
      </c>
    </row>
    <row r="235" spans="1:8" x14ac:dyDescent="0.25">
      <c r="A235" t="s">
        <v>231</v>
      </c>
      <c r="B235" t="s">
        <v>257</v>
      </c>
      <c r="C235" t="s">
        <v>2</v>
      </c>
      <c r="E235" t="s">
        <v>2</v>
      </c>
      <c r="G235" t="s">
        <v>2</v>
      </c>
      <c r="H235" t="str">
        <f t="shared" si="5"/>
        <v xml:space="preserve">ICED17: Brandy et al. </v>
      </c>
    </row>
    <row r="236" spans="1:8" x14ac:dyDescent="0.25">
      <c r="A236" t="s">
        <v>258</v>
      </c>
      <c r="B236" t="s">
        <v>259</v>
      </c>
      <c r="C236" t="s">
        <v>2</v>
      </c>
      <c r="E236" t="s">
        <v>2</v>
      </c>
      <c r="G236" t="s">
        <v>2</v>
      </c>
      <c r="H236" t="str">
        <f t="shared" si="5"/>
        <v xml:space="preserve">ICED19: Perisic et al. </v>
      </c>
    </row>
    <row r="237" spans="1:8" x14ac:dyDescent="0.25">
      <c r="A237" t="s">
        <v>258</v>
      </c>
      <c r="B237" t="s">
        <v>260</v>
      </c>
      <c r="C237" t="s">
        <v>6</v>
      </c>
      <c r="E237" t="s">
        <v>9</v>
      </c>
      <c r="G237" t="s">
        <v>6</v>
      </c>
      <c r="H237" t="str">
        <f t="shared" si="5"/>
        <v xml:space="preserve">ICED19: Heling et al. </v>
      </c>
    </row>
    <row r="238" spans="1:8" x14ac:dyDescent="0.25">
      <c r="A238" t="s">
        <v>258</v>
      </c>
      <c r="B238" t="s">
        <v>261</v>
      </c>
      <c r="C238" t="s">
        <v>9</v>
      </c>
      <c r="E238" t="s">
        <v>9</v>
      </c>
      <c r="G238" t="s">
        <v>9</v>
      </c>
      <c r="H238" t="str">
        <f t="shared" si="5"/>
        <v xml:space="preserve">ICED19: Zheng et al. </v>
      </c>
    </row>
    <row r="239" spans="1:8" x14ac:dyDescent="0.25">
      <c r="A239" t="s">
        <v>258</v>
      </c>
      <c r="B239" t="s">
        <v>262</v>
      </c>
      <c r="C239" t="s">
        <v>2</v>
      </c>
      <c r="E239" t="s">
        <v>2</v>
      </c>
      <c r="G239" t="s">
        <v>2</v>
      </c>
      <c r="H239" t="str">
        <f t="shared" si="5"/>
        <v xml:space="preserve">ICED19: Fiorineschi et al. </v>
      </c>
    </row>
    <row r="240" spans="1:8" x14ac:dyDescent="0.25">
      <c r="A240" t="s">
        <v>258</v>
      </c>
      <c r="B240" t="s">
        <v>263</v>
      </c>
      <c r="C240" t="s">
        <v>2</v>
      </c>
      <c r="E240" t="s">
        <v>2</v>
      </c>
      <c r="G240" t="s">
        <v>2</v>
      </c>
      <c r="H240" t="str">
        <f t="shared" si="5"/>
        <v xml:space="preserve">ICED19: Gerschütz et al. </v>
      </c>
    </row>
    <row r="241" spans="1:8" x14ac:dyDescent="0.25">
      <c r="A241" t="s">
        <v>258</v>
      </c>
      <c r="B241" t="s">
        <v>264</v>
      </c>
      <c r="C241" t="s">
        <v>7</v>
      </c>
      <c r="E241" t="s">
        <v>2</v>
      </c>
      <c r="G241" t="s">
        <v>2</v>
      </c>
      <c r="H241" t="str">
        <f t="shared" si="5"/>
        <v xml:space="preserve">ICED19: Schneider et al. </v>
      </c>
    </row>
    <row r="242" spans="1:8" x14ac:dyDescent="0.25">
      <c r="A242" t="s">
        <v>258</v>
      </c>
      <c r="B242" t="s">
        <v>241</v>
      </c>
      <c r="C242" t="s">
        <v>6</v>
      </c>
      <c r="E242" t="s">
        <v>6</v>
      </c>
      <c r="G242" t="s">
        <v>6</v>
      </c>
      <c r="H242" t="str">
        <f t="shared" si="5"/>
        <v xml:space="preserve">ICED19: Aschenbrenner et al. </v>
      </c>
    </row>
    <row r="243" spans="1:8" x14ac:dyDescent="0.25">
      <c r="A243" t="s">
        <v>258</v>
      </c>
      <c r="B243" t="s">
        <v>265</v>
      </c>
      <c r="C243" t="s">
        <v>9</v>
      </c>
      <c r="E243" t="s">
        <v>9</v>
      </c>
      <c r="G243" t="s">
        <v>9</v>
      </c>
      <c r="H243" t="str">
        <f t="shared" si="5"/>
        <v xml:space="preserve">ICED19: Gust et al. </v>
      </c>
    </row>
    <row r="244" spans="1:8" x14ac:dyDescent="0.25">
      <c r="A244" t="s">
        <v>258</v>
      </c>
      <c r="B244" t="s">
        <v>266</v>
      </c>
      <c r="C244" t="s">
        <v>2</v>
      </c>
      <c r="E244" t="s">
        <v>2</v>
      </c>
      <c r="G244" t="s">
        <v>2</v>
      </c>
      <c r="H244" t="str">
        <f t="shared" si="5"/>
        <v xml:space="preserve">ICED19: Kügler et al. </v>
      </c>
    </row>
    <row r="245" spans="1:8" x14ac:dyDescent="0.25">
      <c r="A245" t="s">
        <v>258</v>
      </c>
      <c r="B245" t="s">
        <v>267</v>
      </c>
      <c r="C245" t="s">
        <v>2</v>
      </c>
      <c r="E245" t="s">
        <v>2</v>
      </c>
      <c r="G245" t="s">
        <v>2</v>
      </c>
      <c r="H245" t="str">
        <f t="shared" si="5"/>
        <v xml:space="preserve">ICED19: Ciccone et al. </v>
      </c>
    </row>
    <row r="246" spans="1:8" x14ac:dyDescent="0.25">
      <c r="A246" t="s">
        <v>258</v>
      </c>
      <c r="B246" t="s">
        <v>268</v>
      </c>
      <c r="C246" t="s">
        <v>2</v>
      </c>
      <c r="E246" t="s">
        <v>2</v>
      </c>
      <c r="G246" t="s">
        <v>2</v>
      </c>
      <c r="H246" t="str">
        <f t="shared" si="5"/>
        <v xml:space="preserve">ICED19: Dordlofva et al. </v>
      </c>
    </row>
    <row r="247" spans="1:8" x14ac:dyDescent="0.25">
      <c r="A247" t="s">
        <v>258</v>
      </c>
      <c r="B247" t="s">
        <v>269</v>
      </c>
      <c r="C247" t="s">
        <v>2</v>
      </c>
      <c r="E247" t="s">
        <v>2</v>
      </c>
      <c r="G247" t="s">
        <v>2</v>
      </c>
      <c r="H247" t="str">
        <f t="shared" si="5"/>
        <v xml:space="preserve">ICED19: Jones et al. </v>
      </c>
    </row>
    <row r="248" spans="1:8" x14ac:dyDescent="0.25">
      <c r="A248" t="s">
        <v>258</v>
      </c>
      <c r="B248" t="s">
        <v>270</v>
      </c>
      <c r="C248" t="s">
        <v>2</v>
      </c>
      <c r="E248" t="s">
        <v>2</v>
      </c>
      <c r="G248" t="s">
        <v>2</v>
      </c>
      <c r="H248" t="str">
        <f t="shared" si="5"/>
        <v xml:space="preserve">ICED19: Rigger et al. </v>
      </c>
    </row>
    <row r="249" spans="1:8" x14ac:dyDescent="0.25">
      <c r="A249" t="s">
        <v>258</v>
      </c>
      <c r="B249" t="s">
        <v>271</v>
      </c>
      <c r="C249" t="s">
        <v>2</v>
      </c>
      <c r="E249" t="s">
        <v>2</v>
      </c>
      <c r="G249" t="s">
        <v>2</v>
      </c>
      <c r="H249" t="str">
        <f t="shared" si="5"/>
        <v xml:space="preserve">ICED19: Antoniou et al. </v>
      </c>
    </row>
    <row r="250" spans="1:8" x14ac:dyDescent="0.25">
      <c r="A250" t="s">
        <v>258</v>
      </c>
      <c r="B250" t="s">
        <v>272</v>
      </c>
      <c r="C250" t="s">
        <v>2</v>
      </c>
      <c r="E250" t="s">
        <v>2</v>
      </c>
      <c r="G250" t="s">
        <v>2</v>
      </c>
      <c r="H250" t="str">
        <f t="shared" si="5"/>
        <v xml:space="preserve">ICED19: Kohtala et al. </v>
      </c>
    </row>
    <row r="251" spans="1:8" x14ac:dyDescent="0.25">
      <c r="A251" t="s">
        <v>258</v>
      </c>
      <c r="B251" t="s">
        <v>273</v>
      </c>
      <c r="C251" t="s">
        <v>4</v>
      </c>
      <c r="E251" t="s">
        <v>4</v>
      </c>
      <c r="G251" t="s">
        <v>4</v>
      </c>
      <c r="H251" t="str">
        <f t="shared" si="5"/>
        <v xml:space="preserve">ICED19: Sigurdarson et al. </v>
      </c>
    </row>
    <row r="252" spans="1:8" x14ac:dyDescent="0.25">
      <c r="A252" t="s">
        <v>258</v>
      </c>
      <c r="B252" t="s">
        <v>274</v>
      </c>
      <c r="C252" t="s">
        <v>2</v>
      </c>
      <c r="E252" t="s">
        <v>2</v>
      </c>
      <c r="G252" t="s">
        <v>2</v>
      </c>
      <c r="H252" t="str">
        <f t="shared" si="5"/>
        <v xml:space="preserve">ICED19: Marthaler et al. </v>
      </c>
    </row>
    <row r="253" spans="1:8" x14ac:dyDescent="0.25">
      <c r="A253" t="s">
        <v>258</v>
      </c>
      <c r="B253" t="s">
        <v>275</v>
      </c>
      <c r="C253" t="s">
        <v>9</v>
      </c>
      <c r="E253" t="s">
        <v>24</v>
      </c>
      <c r="G253" t="s">
        <v>9</v>
      </c>
      <c r="H253" t="str">
        <f t="shared" si="5"/>
        <v xml:space="preserve">ICED19: Müller et al. </v>
      </c>
    </row>
    <row r="254" spans="1:8" x14ac:dyDescent="0.25">
      <c r="A254" t="s">
        <v>258</v>
      </c>
      <c r="B254" t="s">
        <v>276</v>
      </c>
      <c r="C254" t="s">
        <v>6</v>
      </c>
      <c r="E254" t="s">
        <v>27</v>
      </c>
      <c r="G254" t="s">
        <v>6</v>
      </c>
      <c r="H254" t="str">
        <f t="shared" si="5"/>
        <v xml:space="preserve">ICED19: Harle et al. </v>
      </c>
    </row>
    <row r="255" spans="1:8" x14ac:dyDescent="0.25">
      <c r="A255" t="s">
        <v>258</v>
      </c>
      <c r="B255" t="s">
        <v>277</v>
      </c>
      <c r="C255" t="s">
        <v>2</v>
      </c>
      <c r="E255" t="s">
        <v>2</v>
      </c>
      <c r="G255" t="s">
        <v>2</v>
      </c>
      <c r="H255" t="str">
        <f t="shared" si="5"/>
        <v xml:space="preserve">ICED19: Schneberger et al. </v>
      </c>
    </row>
    <row r="256" spans="1:8" x14ac:dyDescent="0.25">
      <c r="A256" t="s">
        <v>258</v>
      </c>
      <c r="B256" t="s">
        <v>278</v>
      </c>
      <c r="C256" t="s">
        <v>2</v>
      </c>
      <c r="E256" t="s">
        <v>2</v>
      </c>
      <c r="G256" t="s">
        <v>2</v>
      </c>
      <c r="H256" t="str">
        <f t="shared" si="5"/>
        <v xml:space="preserve">ICED19: Salobir et al. </v>
      </c>
    </row>
    <row r="257" spans="1:8" x14ac:dyDescent="0.25">
      <c r="A257" t="s">
        <v>258</v>
      </c>
      <c r="B257" t="s">
        <v>279</v>
      </c>
      <c r="C257" t="s">
        <v>9</v>
      </c>
      <c r="E257" t="s">
        <v>9</v>
      </c>
      <c r="G257" t="s">
        <v>9</v>
      </c>
      <c r="H257" t="str">
        <f t="shared" si="5"/>
        <v xml:space="preserve">ICED19: Schubert et al. </v>
      </c>
    </row>
    <row r="258" spans="1:8" x14ac:dyDescent="0.25">
      <c r="A258" t="s">
        <v>258</v>
      </c>
      <c r="B258" t="s">
        <v>280</v>
      </c>
      <c r="C258" t="s">
        <v>2</v>
      </c>
      <c r="E258" t="s">
        <v>2</v>
      </c>
      <c r="G258" t="s">
        <v>2</v>
      </c>
      <c r="H258" t="str">
        <f t="shared" si="5"/>
        <v xml:space="preserve">ICED19: Cornelis et al. </v>
      </c>
    </row>
    <row r="259" spans="1:8" x14ac:dyDescent="0.25">
      <c r="A259" t="s">
        <v>258</v>
      </c>
      <c r="B259" t="s">
        <v>281</v>
      </c>
      <c r="C259" t="s">
        <v>6</v>
      </c>
      <c r="E259" t="s">
        <v>6</v>
      </c>
      <c r="G259" t="s">
        <v>6</v>
      </c>
      <c r="H259" t="str">
        <f t="shared" ref="H259:H267" si="6">CONCATENATE(A259, ": ",B259)</f>
        <v xml:space="preserve">ICED19: Stylidis et al. </v>
      </c>
    </row>
    <row r="260" spans="1:8" x14ac:dyDescent="0.25">
      <c r="A260" t="s">
        <v>258</v>
      </c>
      <c r="B260" t="s">
        <v>282</v>
      </c>
      <c r="C260" t="s">
        <v>7</v>
      </c>
      <c r="E260" t="s">
        <v>7</v>
      </c>
      <c r="G260" t="s">
        <v>7</v>
      </c>
      <c r="H260" t="str">
        <f t="shared" si="6"/>
        <v xml:space="preserve">ICED19: Goetz et al. </v>
      </c>
    </row>
    <row r="261" spans="1:8" x14ac:dyDescent="0.25">
      <c r="A261" t="s">
        <v>258</v>
      </c>
      <c r="B261" t="s">
        <v>283</v>
      </c>
      <c r="C261" t="s">
        <v>8</v>
      </c>
      <c r="E261" t="s">
        <v>8</v>
      </c>
      <c r="G261" t="s">
        <v>8</v>
      </c>
      <c r="H261" t="str">
        <f t="shared" si="6"/>
        <v xml:space="preserve">ICED19: Funk et al. </v>
      </c>
    </row>
    <row r="262" spans="1:8" x14ac:dyDescent="0.25">
      <c r="A262" t="s">
        <v>258</v>
      </c>
      <c r="B262" t="s">
        <v>152</v>
      </c>
      <c r="C262" t="s">
        <v>2</v>
      </c>
      <c r="E262" t="s">
        <v>2</v>
      </c>
      <c r="G262" t="s">
        <v>2</v>
      </c>
      <c r="H262" t="str">
        <f t="shared" si="6"/>
        <v xml:space="preserve">ICED19: Vogel et al. </v>
      </c>
    </row>
    <row r="263" spans="1:8" x14ac:dyDescent="0.25">
      <c r="A263" t="s">
        <v>258</v>
      </c>
      <c r="B263" t="s">
        <v>284</v>
      </c>
      <c r="C263" t="s">
        <v>2</v>
      </c>
      <c r="E263" t="s">
        <v>2</v>
      </c>
      <c r="G263" t="s">
        <v>2</v>
      </c>
      <c r="H263" t="str">
        <f t="shared" si="6"/>
        <v xml:space="preserve">ICED19: Saidani et al. </v>
      </c>
    </row>
    <row r="264" spans="1:8" x14ac:dyDescent="0.25">
      <c r="A264" t="s">
        <v>258</v>
      </c>
      <c r="B264" t="s">
        <v>285</v>
      </c>
      <c r="C264" t="s">
        <v>2</v>
      </c>
      <c r="E264" t="s">
        <v>2</v>
      </c>
      <c r="G264" t="s">
        <v>2</v>
      </c>
      <c r="H264" t="str">
        <f t="shared" si="6"/>
        <v xml:space="preserve">ICED19: Tensa et al. </v>
      </c>
    </row>
    <row r="265" spans="1:8" x14ac:dyDescent="0.25">
      <c r="A265" t="s">
        <v>258</v>
      </c>
      <c r="B265" t="s">
        <v>286</v>
      </c>
      <c r="C265" t="s">
        <v>2</v>
      </c>
      <c r="E265" t="s">
        <v>2</v>
      </c>
      <c r="G265" t="s">
        <v>2</v>
      </c>
      <c r="H265" t="str">
        <f t="shared" si="6"/>
        <v xml:space="preserve">ICED19: Mahdjoub et al. </v>
      </c>
    </row>
    <row r="266" spans="1:8" x14ac:dyDescent="0.25">
      <c r="A266" t="s">
        <v>258</v>
      </c>
      <c r="B266" t="s">
        <v>287</v>
      </c>
      <c r="C266" t="s">
        <v>8</v>
      </c>
      <c r="E266" t="s">
        <v>23</v>
      </c>
      <c r="G266" t="s">
        <v>23</v>
      </c>
      <c r="H266" t="str">
        <f t="shared" si="6"/>
        <v xml:space="preserve">ICED19: Otto et al. </v>
      </c>
    </row>
    <row r="267" spans="1:8" x14ac:dyDescent="0.25">
      <c r="A267" t="s">
        <v>258</v>
      </c>
      <c r="B267" t="s">
        <v>288</v>
      </c>
      <c r="C267" t="s">
        <v>9</v>
      </c>
      <c r="E267" t="s">
        <v>24</v>
      </c>
      <c r="G267" t="s">
        <v>9</v>
      </c>
      <c r="H267" t="str">
        <f t="shared" si="6"/>
        <v xml:space="preserve">ICED19: Franz et al. </v>
      </c>
    </row>
  </sheetData>
  <autoFilter ref="A1:H267"/>
  <phoneticPr fontId="2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50" workbookViewId="0">
      <selection activeCell="X16" sqref="X16"/>
    </sheetView>
  </sheetViews>
  <sheetFormatPr defaultColWidth="11" defaultRowHeight="15.75" x14ac:dyDescent="0.25"/>
  <cols>
    <col min="2" max="2" width="15.875" bestFit="1" customWidth="1"/>
    <col min="3" max="3" width="20.5" bestFit="1" customWidth="1"/>
  </cols>
  <sheetData>
    <row r="1" spans="1:4" x14ac:dyDescent="0.25">
      <c r="A1" t="s">
        <v>300</v>
      </c>
    </row>
    <row r="3" spans="1:4" ht="31.5" x14ac:dyDescent="0.25">
      <c r="A3" s="15" t="s">
        <v>309</v>
      </c>
      <c r="B3" s="15" t="s">
        <v>318</v>
      </c>
      <c r="C3" t="s">
        <v>315</v>
      </c>
      <c r="D3">
        <v>2</v>
      </c>
    </row>
    <row r="4" spans="1:4" x14ac:dyDescent="0.25">
      <c r="C4" t="s">
        <v>314</v>
      </c>
      <c r="D4">
        <v>10</v>
      </c>
    </row>
    <row r="5" spans="1:4" x14ac:dyDescent="0.25">
      <c r="C5" t="s">
        <v>316</v>
      </c>
      <c r="D5">
        <v>1</v>
      </c>
    </row>
    <row r="6" spans="1:4" ht="31.5" x14ac:dyDescent="0.25">
      <c r="B6" s="15" t="s">
        <v>319</v>
      </c>
      <c r="C6" t="s">
        <v>314</v>
      </c>
      <c r="D6">
        <v>3</v>
      </c>
    </row>
    <row r="7" spans="1:4" x14ac:dyDescent="0.25">
      <c r="C7" t="s">
        <v>317</v>
      </c>
      <c r="D7">
        <v>1</v>
      </c>
    </row>
    <row r="8" spans="1:4" ht="31.5" x14ac:dyDescent="0.25">
      <c r="B8" s="15" t="s">
        <v>320</v>
      </c>
      <c r="C8" t="s">
        <v>314</v>
      </c>
      <c r="D8">
        <v>1</v>
      </c>
    </row>
    <row r="9" spans="1:4" x14ac:dyDescent="0.25">
      <c r="C9" t="s">
        <v>317</v>
      </c>
      <c r="D9">
        <v>2</v>
      </c>
    </row>
    <row r="10" spans="1:4" ht="31.5" x14ac:dyDescent="0.25">
      <c r="A10" s="15" t="s">
        <v>310</v>
      </c>
      <c r="B10" s="15" t="s">
        <v>318</v>
      </c>
      <c r="C10" t="s">
        <v>315</v>
      </c>
      <c r="D10">
        <v>1</v>
      </c>
    </row>
    <row r="11" spans="1:4" x14ac:dyDescent="0.25">
      <c r="C11" t="s">
        <v>314</v>
      </c>
      <c r="D11">
        <v>2</v>
      </c>
    </row>
    <row r="12" spans="1:4" x14ac:dyDescent="0.25">
      <c r="C12" t="s">
        <v>317</v>
      </c>
      <c r="D12">
        <v>1</v>
      </c>
    </row>
    <row r="13" spans="1:4" ht="31.5" x14ac:dyDescent="0.25">
      <c r="B13" s="15" t="s">
        <v>319</v>
      </c>
      <c r="C13" t="s">
        <v>314</v>
      </c>
      <c r="D13">
        <v>4</v>
      </c>
    </row>
    <row r="14" spans="1:4" ht="31.5" x14ac:dyDescent="0.25">
      <c r="B14" s="15" t="s">
        <v>320</v>
      </c>
      <c r="C14" t="s">
        <v>315</v>
      </c>
      <c r="D14">
        <v>1</v>
      </c>
    </row>
    <row r="15" spans="1:4" x14ac:dyDescent="0.25">
      <c r="C15" t="s">
        <v>314</v>
      </c>
      <c r="D15">
        <v>5</v>
      </c>
    </row>
    <row r="16" spans="1:4" x14ac:dyDescent="0.25">
      <c r="C16" t="s">
        <v>317</v>
      </c>
      <c r="D16">
        <v>1</v>
      </c>
    </row>
    <row r="17" spans="1:4" ht="31.5" x14ac:dyDescent="0.25">
      <c r="A17" s="15" t="s">
        <v>311</v>
      </c>
      <c r="B17" s="15" t="s">
        <v>318</v>
      </c>
      <c r="C17" t="s">
        <v>314</v>
      </c>
      <c r="D17">
        <v>4</v>
      </c>
    </row>
    <row r="18" spans="1:4" x14ac:dyDescent="0.25">
      <c r="C18" t="s">
        <v>317</v>
      </c>
      <c r="D18">
        <v>1</v>
      </c>
    </row>
    <row r="19" spans="1:4" x14ac:dyDescent="0.25">
      <c r="C19" t="s">
        <v>316</v>
      </c>
      <c r="D19">
        <v>1</v>
      </c>
    </row>
    <row r="20" spans="1:4" x14ac:dyDescent="0.25">
      <c r="B20" s="15" t="s">
        <v>321</v>
      </c>
      <c r="C20" t="s">
        <v>314</v>
      </c>
      <c r="D20">
        <v>1</v>
      </c>
    </row>
    <row r="21" spans="1:4" ht="31.5" x14ac:dyDescent="0.25">
      <c r="B21" s="15" t="s">
        <v>320</v>
      </c>
      <c r="C21" t="s">
        <v>314</v>
      </c>
      <c r="D21">
        <v>5</v>
      </c>
    </row>
    <row r="22" spans="1:4" x14ac:dyDescent="0.25">
      <c r="C22" t="s">
        <v>317</v>
      </c>
      <c r="D22">
        <v>2</v>
      </c>
    </row>
    <row r="23" spans="1:4" ht="31.5" x14ac:dyDescent="0.25">
      <c r="A23" s="15" t="s">
        <v>312</v>
      </c>
      <c r="B23" s="15" t="s">
        <v>318</v>
      </c>
      <c r="C23" t="s">
        <v>315</v>
      </c>
      <c r="D23">
        <v>1</v>
      </c>
    </row>
    <row r="24" spans="1:4" x14ac:dyDescent="0.25">
      <c r="C24" t="s">
        <v>316</v>
      </c>
      <c r="D24">
        <v>1</v>
      </c>
    </row>
    <row r="25" spans="1:4" ht="31.5" x14ac:dyDescent="0.25">
      <c r="B25" s="15" t="s">
        <v>319</v>
      </c>
      <c r="C25" t="s">
        <v>314</v>
      </c>
      <c r="D25">
        <v>1</v>
      </c>
    </row>
    <row r="26" spans="1:4" x14ac:dyDescent="0.25">
      <c r="C26" t="s">
        <v>317</v>
      </c>
      <c r="D26">
        <v>4</v>
      </c>
    </row>
    <row r="27" spans="1:4" ht="31.5" x14ac:dyDescent="0.25">
      <c r="B27" s="15" t="s">
        <v>320</v>
      </c>
      <c r="C27" t="s">
        <v>314</v>
      </c>
      <c r="D27">
        <v>3</v>
      </c>
    </row>
    <row r="28" spans="1:4" x14ac:dyDescent="0.25">
      <c r="C28" t="s">
        <v>317</v>
      </c>
      <c r="D28">
        <v>2</v>
      </c>
    </row>
    <row r="29" spans="1:4" x14ac:dyDescent="0.25">
      <c r="C29" t="s">
        <v>316</v>
      </c>
      <c r="D29">
        <v>1</v>
      </c>
    </row>
    <row r="30" spans="1:4" ht="31.5" x14ac:dyDescent="0.25">
      <c r="A30" s="15" t="s">
        <v>313</v>
      </c>
      <c r="B30" s="15" t="s">
        <v>318</v>
      </c>
      <c r="C30" t="s">
        <v>315</v>
      </c>
      <c r="D30">
        <v>2</v>
      </c>
    </row>
    <row r="31" spans="1:4" x14ac:dyDescent="0.25">
      <c r="C31" t="s">
        <v>314</v>
      </c>
      <c r="D31">
        <v>2</v>
      </c>
    </row>
    <row r="32" spans="1:4" ht="31.5" x14ac:dyDescent="0.25">
      <c r="B32" s="15" t="s">
        <v>319</v>
      </c>
      <c r="C32" t="s">
        <v>314</v>
      </c>
      <c r="D32">
        <v>2</v>
      </c>
    </row>
    <row r="33" spans="2:4" x14ac:dyDescent="0.25">
      <c r="C33" t="s">
        <v>317</v>
      </c>
      <c r="D33">
        <v>2</v>
      </c>
    </row>
    <row r="34" spans="2:4" ht="31.5" x14ac:dyDescent="0.25">
      <c r="B34" s="15" t="s">
        <v>320</v>
      </c>
      <c r="C34" t="s">
        <v>315</v>
      </c>
      <c r="D34">
        <v>4</v>
      </c>
    </row>
    <row r="35" spans="2:4" x14ac:dyDescent="0.25">
      <c r="C35" t="s">
        <v>314</v>
      </c>
      <c r="D35">
        <v>5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G11" sqref="G11"/>
    </sheetView>
  </sheetViews>
  <sheetFormatPr defaultColWidth="11" defaultRowHeight="15.75" x14ac:dyDescent="0.25"/>
  <cols>
    <col min="2" max="4" width="8.875" customWidth="1"/>
  </cols>
  <sheetData>
    <row r="1" spans="1:4" ht="16.5" thickBot="1" x14ac:dyDescent="0.3">
      <c r="A1" s="16" t="s">
        <v>301</v>
      </c>
      <c r="B1" s="17"/>
      <c r="C1" s="17"/>
      <c r="D1" s="18"/>
    </row>
    <row r="2" spans="1:4" ht="32.1" customHeight="1" x14ac:dyDescent="0.25">
      <c r="A2" s="8" t="s">
        <v>304</v>
      </c>
      <c r="B2" s="9">
        <f>COUNTIFS(Data!$A$2:$A$267,"ICED11",Data!$G$2:$G$267,"A")+COUNTIFS(Data!$A$2:$A$267,"DESIGN12",Data!$G$2:$G$267,"A")</f>
        <v>2</v>
      </c>
      <c r="C2" s="10">
        <f>COUNTIFS(Data!$A$2:$A$267,"ICED11",Data!$G$2:$G$267,"B")+COUNTIFS(Data!$A$2:$A$267,"DESIGN12",Data!$G$2:$G$267,"B")</f>
        <v>0</v>
      </c>
      <c r="D2" s="11">
        <f>COUNTIFS(Data!$A$2:$A$267,"ICED11",Data!$G$2:$G$267,"C")+COUNTIFS(Data!$A$2:$A$267,"DESIGN12",Data!$G$2:$G$267,"C")</f>
        <v>0</v>
      </c>
    </row>
    <row r="3" spans="1:4" ht="32.1" customHeight="1" x14ac:dyDescent="0.25">
      <c r="A3" s="8" t="s">
        <v>305</v>
      </c>
      <c r="B3" s="12">
        <f>COUNTIFS(Data!$A$2:$A$267,"ICED11",Data!$G$2:$G$267,"D")+COUNTIFS(Data!$A$2:$A$267,"DESIGN12",Data!$G$2:$G$267,"D")</f>
        <v>10</v>
      </c>
      <c r="C3" s="3">
        <f>COUNTIFS(Data!$A$2:$A$267,"ICED11",Data!$G$2:$G$267,"E")+COUNTIFS(Data!$A$2:$A$267,"DESIGN12",Data!$G$2:$G$267,"E")</f>
        <v>3</v>
      </c>
      <c r="D3" s="4">
        <f>COUNTIFS(Data!$A$2:$A$267,"ICED11",Data!$G$2:$G$267,"F")+COUNTIFS(Data!$A$2:$A$267,"DESIGN12",Data!$G$2:$G$267,"F")</f>
        <v>1</v>
      </c>
    </row>
    <row r="4" spans="1:4" ht="32.1" customHeight="1" x14ac:dyDescent="0.25">
      <c r="A4" s="8" t="s">
        <v>289</v>
      </c>
      <c r="B4" s="12">
        <f>COUNTIFS(Data!$A$2:$A$267,"ICED11",Data!$G$2:$G$267,"G")+COUNTIFS(Data!$A$2:$A$267,"DESIGN12",Data!$G$2:$G$267,"G")</f>
        <v>0</v>
      </c>
      <c r="C4" s="3">
        <f>COUNTIFS(Data!$A$2:$A$267,"ICED11",Data!$G$2:$G$267,"H")+COUNTIFS(Data!$A$2:$A$267,"DESIGN12",Data!$G$2:$G$267,"H")</f>
        <v>1</v>
      </c>
      <c r="D4" s="4">
        <f>COUNTIFS(Data!$A$2:$A$267,"ICED11",Data!$G$2:$G$267,"I")+COUNTIFS(Data!$A$2:$A$267,"DESIGN12",Data!$G$2:$G$267,"I")</f>
        <v>2</v>
      </c>
    </row>
    <row r="5" spans="1:4" ht="32.1" customHeight="1" thickBot="1" x14ac:dyDescent="0.3">
      <c r="A5" s="8" t="s">
        <v>302</v>
      </c>
      <c r="B5" s="5">
        <f>COUNTIFS(Data!$A$2:$A$267,"ICED11",Data!$G$2:$G$267,"J")+COUNTIFS(Data!$A$2:$A$267,"DESIGN12",Data!$G$2:$G$267,"J")</f>
        <v>1</v>
      </c>
      <c r="C5" s="6">
        <f>COUNTIFS(Data!$A$2:$A$267,"ICED11",Data!$G$2:$G$267,"K")+COUNTIFS(Data!$A$2:$A$267,"DESIGN12",Data!$G$2:$G$267,"K")</f>
        <v>0</v>
      </c>
      <c r="D5" s="7">
        <f>COUNTIFS(Data!$A$2:$A$267,"ICED11",Data!$G$2:$G$267,"L")+COUNTIFS(Data!$A$2:$A$267,"DESIGN12",Data!$G$2:$G$267,"L")</f>
        <v>0</v>
      </c>
    </row>
    <row r="6" spans="1:4" ht="32.1" customHeight="1" thickBot="1" x14ac:dyDescent="0.3">
      <c r="A6" s="5"/>
      <c r="B6" s="13" t="s">
        <v>290</v>
      </c>
      <c r="C6" s="13" t="s">
        <v>291</v>
      </c>
      <c r="D6" s="14" t="s">
        <v>292</v>
      </c>
    </row>
    <row r="7" spans="1:4" ht="16.5" thickBot="1" x14ac:dyDescent="0.3"/>
    <row r="8" spans="1:4" ht="16.5" thickBot="1" x14ac:dyDescent="0.3">
      <c r="A8" s="16" t="s">
        <v>303</v>
      </c>
      <c r="B8" s="17"/>
      <c r="C8" s="17"/>
      <c r="D8" s="18"/>
    </row>
    <row r="9" spans="1:4" ht="32.1" customHeight="1" x14ac:dyDescent="0.25">
      <c r="A9" s="8" t="s">
        <v>304</v>
      </c>
      <c r="B9" s="9">
        <f>COUNTIFS(Data!$A$2:$A$267,"ICED13",Data!$G$2:$G$267,"A")+COUNTIFS(Data!$A$2:$A$267,"DESIGN14",Data!$G$2:$G$267,"A")</f>
        <v>1</v>
      </c>
      <c r="C9" s="10">
        <f>COUNTIFS(Data!$A$2:$A$267,"ICED13",Data!$G$2:$G$267,"B")+COUNTIFS(Data!$A$2:$A$267,"DESIGN14",Data!$G$2:$G$267,"B")</f>
        <v>0</v>
      </c>
      <c r="D9" s="11">
        <f>COUNTIFS(Data!$A$2:$A$267,"ICED13",Data!$G$2:$G$267,"C")+COUNTIFS(Data!$A$2:$A$267,"DESIGN14",Data!$G$2:$G$267,"C")</f>
        <v>1</v>
      </c>
    </row>
    <row r="10" spans="1:4" ht="32.1" customHeight="1" x14ac:dyDescent="0.25">
      <c r="A10" s="8" t="s">
        <v>305</v>
      </c>
      <c r="B10" s="12">
        <f>COUNTIFS(Data!$A$2:$A$267,"ICED13",Data!$G$2:$G$267,"D")+COUNTIFS(Data!$A$2:$A$267,"DESIGN14",Data!$G$2:$G$267,"D")</f>
        <v>2</v>
      </c>
      <c r="C10" s="3">
        <f>COUNTIFS(Data!$A$2:$A$267,"ICED13",Data!$G$2:$G$267,"E")+COUNTIFS(Data!$A$2:$A$267,"DESIGN14",Data!$G$2:$G$267,"E")</f>
        <v>4</v>
      </c>
      <c r="D10" s="4">
        <f>COUNTIFS(Data!$A$2:$A$267,"ICED13",Data!$G$2:$G$267,"F")+COUNTIFS(Data!$A$2:$A$267,"DESIGN14",Data!$G$2:$G$267,"F")</f>
        <v>5</v>
      </c>
    </row>
    <row r="11" spans="1:4" ht="32.1" customHeight="1" x14ac:dyDescent="0.25">
      <c r="A11" s="8" t="s">
        <v>289</v>
      </c>
      <c r="B11" s="12">
        <f>COUNTIFS(Data!$A$2:$A$267,"ICED13",Data!$G$2:$G$267,"G")+COUNTIFS(Data!$A$2:$A$267,"DESIGN14",Data!$G$2:$G$267,"G")</f>
        <v>1</v>
      </c>
      <c r="C11" s="3">
        <f>COUNTIFS(Data!$A$2:$A$267,"ICED13",Data!$G$2:$G$267,"H")+COUNTIFS(Data!$A$2:$A$267,"DESIGN14",Data!$G$2:$G$267,"H")</f>
        <v>0</v>
      </c>
      <c r="D11" s="4">
        <f>COUNTIFS(Data!$A$2:$A$267,"ICED13",Data!$G$2:$G$267,"I")+COUNTIFS(Data!$A$2:$A$267,"DESIGN14",Data!$G$2:$G$267,"I")</f>
        <v>1</v>
      </c>
    </row>
    <row r="12" spans="1:4" ht="32.1" customHeight="1" thickBot="1" x14ac:dyDescent="0.3">
      <c r="A12" s="8" t="s">
        <v>302</v>
      </c>
      <c r="B12" s="5">
        <f>COUNTIFS(Data!$A$2:$A$267,"ICED13",Data!$G$2:$G$267,"J")+COUNTIFS(Data!$A$2:$A$267,"DESIGN14",Data!$G$2:$G$267,"J")</f>
        <v>0</v>
      </c>
      <c r="C12" s="6">
        <f>COUNTIFS(Data!$A$2:$A$267,"ICED13",Data!$G$2:$G$267,"K")+COUNTIFS(Data!$A$2:$A$267,"DESIGN14",Data!$G$2:$G$267,"K")</f>
        <v>0</v>
      </c>
      <c r="D12" s="7">
        <f>COUNTIFS(Data!$A$2:$A$267,"ICED13",Data!$G$2:$G$267,"L")+COUNTIFS(Data!$A$2:$A$267,"DESIGN14",Data!$G$2:$G$267,"L")</f>
        <v>0</v>
      </c>
    </row>
    <row r="13" spans="1:4" ht="32.1" customHeight="1" thickBot="1" x14ac:dyDescent="0.3">
      <c r="A13" s="5"/>
      <c r="B13" s="13" t="s">
        <v>290</v>
      </c>
      <c r="C13" s="13" t="s">
        <v>291</v>
      </c>
      <c r="D13" s="14" t="s">
        <v>292</v>
      </c>
    </row>
    <row r="14" spans="1:4" ht="16.5" thickBot="1" x14ac:dyDescent="0.3"/>
    <row r="15" spans="1:4" ht="16.5" thickBot="1" x14ac:dyDescent="0.3">
      <c r="A15" s="16" t="s">
        <v>306</v>
      </c>
      <c r="B15" s="17"/>
      <c r="C15" s="17"/>
      <c r="D15" s="18"/>
    </row>
    <row r="16" spans="1:4" ht="32.1" customHeight="1" x14ac:dyDescent="0.25">
      <c r="A16" s="8" t="s">
        <v>304</v>
      </c>
      <c r="B16" s="9">
        <f>COUNTIFS(Data!$A$2:$A$267,"ICED15",Data!$G$2:$G$267,"A")+COUNTIFS(Data!$A$2:$A$267,"DESIGN16",Data!$G$2:$G$267,"A")</f>
        <v>0</v>
      </c>
      <c r="C16" s="10">
        <f>COUNTIFS(Data!$A$2:$A$267,"ICED15",Data!$G$2:$G$267,"B")+COUNTIFS(Data!$A$2:$A$267,"DESIGN16",Data!$G$2:$G$267,"B")</f>
        <v>0</v>
      </c>
      <c r="D16" s="11">
        <f>COUNTIFS(Data!$A$2:$A$267,"ICED15",Data!$G$2:$G$267,"C")+COUNTIFS(Data!$A$2:$A$267,"DESIGN16",Data!$G$2:$G$267,"C")</f>
        <v>0</v>
      </c>
    </row>
    <row r="17" spans="1:4" ht="32.1" customHeight="1" x14ac:dyDescent="0.25">
      <c r="A17" s="8" t="s">
        <v>305</v>
      </c>
      <c r="B17" s="12">
        <f>COUNTIFS(Data!$A$2:$A$267,"ICED15",Data!$G$2:$G$267,"D")+COUNTIFS(Data!$A$2:$A$267,"DESIGN16",Data!$G$2:$G$267,"D")</f>
        <v>4</v>
      </c>
      <c r="C17" s="3">
        <f>COUNTIFS(Data!$A$2:$A$267,"ICED15",Data!$G$2:$G$267,"E")+COUNTIFS(Data!$A$2:$A$267,"DESIGN16",Data!$G$2:$G$267,"E")</f>
        <v>1</v>
      </c>
      <c r="D17" s="4">
        <f>COUNTIFS(Data!$A$2:$A$267,"ICED15",Data!$G$2:$G$267,"F")+COUNTIFS(Data!$A$2:$A$267,"DESIGN16",Data!$G$2:$G$267,"F")</f>
        <v>5</v>
      </c>
    </row>
    <row r="18" spans="1:4" ht="32.1" customHeight="1" x14ac:dyDescent="0.25">
      <c r="A18" s="8" t="s">
        <v>289</v>
      </c>
      <c r="B18" s="12">
        <f>COUNTIFS(Data!$A$2:$A$267,"ICED15",Data!$G$2:$G$267,"G")+COUNTIFS(Data!$A$2:$A$267,"DESIGN16",Data!$G$2:$G$267,"G")</f>
        <v>1</v>
      </c>
      <c r="C18" s="3">
        <f>COUNTIFS(Data!$A$2:$A$267,"ICED15",Data!$G$2:$G$267,"H")+COUNTIFS(Data!$A$2:$A$267,"DESIGN16",Data!$G$2:$G$267,"H")</f>
        <v>0</v>
      </c>
      <c r="D18" s="4">
        <f>COUNTIFS(Data!$A$2:$A$267,"ICED15",Data!$G$2:$G$267,"I")+COUNTIFS(Data!$A$2:$A$267,"DESIGN16",Data!$G$2:$G$267,"I")</f>
        <v>2</v>
      </c>
    </row>
    <row r="19" spans="1:4" ht="32.1" customHeight="1" thickBot="1" x14ac:dyDescent="0.3">
      <c r="A19" s="8" t="s">
        <v>302</v>
      </c>
      <c r="B19" s="5">
        <f>COUNTIFS(Data!$A$2:$A$267,"ICED15",Data!$G$2:$G$267,"J")+COUNTIFS(Data!$A$2:$A$267,"DESIGN16",Data!$G$2:$G$267,"J")</f>
        <v>1</v>
      </c>
      <c r="C19" s="6">
        <f>COUNTIFS(Data!$A$2:$A$267,"ICED15",Data!$G$2:$G$267,"K")+COUNTIFS(Data!$A$2:$A$267,"DESIGN16",Data!$G$2:$G$267,"K")</f>
        <v>0</v>
      </c>
      <c r="D19" s="7">
        <f>COUNTIFS(Data!$A$2:$A$267,"ICED15",Data!$G$2:$G$267,"L")+COUNTIFS(Data!$A$2:$A$267,"DESIGN16",Data!$G$2:$G$267,"L")</f>
        <v>0</v>
      </c>
    </row>
    <row r="20" spans="1:4" ht="32.1" customHeight="1" thickBot="1" x14ac:dyDescent="0.3">
      <c r="A20" s="5"/>
      <c r="B20" s="13" t="s">
        <v>290</v>
      </c>
      <c r="C20" s="13" t="s">
        <v>291</v>
      </c>
      <c r="D20" s="14" t="s">
        <v>292</v>
      </c>
    </row>
    <row r="21" spans="1:4" ht="16.5" thickBot="1" x14ac:dyDescent="0.3"/>
    <row r="22" spans="1:4" ht="16.5" thickBot="1" x14ac:dyDescent="0.3">
      <c r="A22" s="16" t="s">
        <v>307</v>
      </c>
      <c r="B22" s="17"/>
      <c r="C22" s="17"/>
      <c r="D22" s="18"/>
    </row>
    <row r="23" spans="1:4" ht="32.1" customHeight="1" x14ac:dyDescent="0.25">
      <c r="A23" s="8" t="s">
        <v>304</v>
      </c>
      <c r="B23" s="9">
        <f>COUNTIFS(Data!$A$2:$A$267,"ICED17",Data!$G$2:$G$267,"A")+COUNTIFS(Data!$A$2:$A$267,"DESIGN18",Data!$G$2:$G$267,"A")</f>
        <v>1</v>
      </c>
      <c r="C23" s="10">
        <f>COUNTIFS(Data!$A$2:$A$267,"ICED17",Data!$G$2:$G$267,"B")+COUNTIFS(Data!$A$2:$A$267,"DESIGN18",Data!$G$2:$G$267,"B")</f>
        <v>0</v>
      </c>
      <c r="D23" s="11">
        <f>COUNTIFS(Data!$A$2:$A$267,"ICED17",Data!$G$2:$G$267,"C")+COUNTIFS(Data!$A$2:$A$267,"DESIGN18",Data!$G$2:$G$267,"C")</f>
        <v>0</v>
      </c>
    </row>
    <row r="24" spans="1:4" ht="32.1" customHeight="1" x14ac:dyDescent="0.25">
      <c r="A24" s="8" t="s">
        <v>305</v>
      </c>
      <c r="B24" s="12">
        <f>COUNTIFS(Data!$A$2:$A$267,"ICED17",Data!$G$2:$G$267,"D")+COUNTIFS(Data!$A$2:$A$267,"DESIGN18",Data!$G$2:$G$267,"D")</f>
        <v>0</v>
      </c>
      <c r="C24" s="3">
        <f>COUNTIFS(Data!$A$2:$A$267,"ICED17",Data!$G$2:$G$267,"E")+COUNTIFS(Data!$A$2:$A$267,"DESIGN18",Data!$G$2:$G$267,"E")</f>
        <v>1</v>
      </c>
      <c r="D24" s="4">
        <f>COUNTIFS(Data!$A$2:$A$267,"ICED17",Data!$G$2:$G$267,"F")+COUNTIFS(Data!$A$2:$A$267,"DESIGN18",Data!$G$2:$G$267,"F")</f>
        <v>3</v>
      </c>
    </row>
    <row r="25" spans="1:4" ht="32.1" customHeight="1" x14ac:dyDescent="0.25">
      <c r="A25" s="8" t="s">
        <v>289</v>
      </c>
      <c r="B25" s="12">
        <f>COUNTIFS(Data!$A$2:$A$267,"ICED17",Data!$G$2:$G$267,"G")+COUNTIFS(Data!$A$2:$A$267,"DESIGN18",Data!$G$2:$G$267,"G")</f>
        <v>0</v>
      </c>
      <c r="C25" s="3">
        <f>COUNTIFS(Data!$A$2:$A$267,"ICED17",Data!$G$2:$G$267,"H")+COUNTIFS(Data!$A$2:$A$267,"DESIGN18",Data!$G$2:$G$267,"H")</f>
        <v>4</v>
      </c>
      <c r="D25" s="4">
        <f>COUNTIFS(Data!$A$2:$A$267,"ICED17",Data!$G$2:$G$267,"I")+COUNTIFS(Data!$A$2:$A$267,"DESIGN18",Data!$G$2:$G$267,"I")</f>
        <v>2</v>
      </c>
    </row>
    <row r="26" spans="1:4" ht="32.1" customHeight="1" thickBot="1" x14ac:dyDescent="0.3">
      <c r="A26" s="8" t="s">
        <v>302</v>
      </c>
      <c r="B26" s="5">
        <f>COUNTIFS(Data!$A$2:$A$267,"ICED17",Data!$G$2:$G$267,"J")+COUNTIFS(Data!$A$2:$A$267,"DESIGN18",Data!$G$2:$G$267,"J")</f>
        <v>1</v>
      </c>
      <c r="C26" s="6">
        <f>COUNTIFS(Data!$A$2:$A$267,"ICED17",Data!$G$2:$G$267,"K")+COUNTIFS(Data!$A$2:$A$267,"DESIGN18",Data!$G$2:$G$267,"K")</f>
        <v>0</v>
      </c>
      <c r="D26" s="7">
        <f>COUNTIFS(Data!$A$2:$A$267,"ICED17",Data!$G$2:$G$267,"L")+COUNTIFS(Data!$A$2:$A$267,"DESIGN18",Data!$G$2:$G$267,"L")</f>
        <v>1</v>
      </c>
    </row>
    <row r="27" spans="1:4" ht="32.1" customHeight="1" thickBot="1" x14ac:dyDescent="0.3">
      <c r="A27" s="5"/>
      <c r="B27" s="13" t="s">
        <v>290</v>
      </c>
      <c r="C27" s="13" t="s">
        <v>291</v>
      </c>
      <c r="D27" s="14" t="s">
        <v>292</v>
      </c>
    </row>
    <row r="28" spans="1:4" ht="16.5" thickBot="1" x14ac:dyDescent="0.3"/>
    <row r="29" spans="1:4" ht="16.5" thickBot="1" x14ac:dyDescent="0.3">
      <c r="A29" s="16" t="s">
        <v>308</v>
      </c>
      <c r="B29" s="17"/>
      <c r="C29" s="17"/>
      <c r="D29" s="18"/>
    </row>
    <row r="30" spans="1:4" ht="32.1" customHeight="1" x14ac:dyDescent="0.25">
      <c r="A30" s="8" t="s">
        <v>304</v>
      </c>
      <c r="B30" s="9">
        <f>COUNTIFS(Data!$A$2:$A$267,"ICED19",Data!$G$2:$G$267,"A")+COUNTIFS(Data!$A$2:$A$267,"DESIGN20",Data!$G$2:$G$267,"A")</f>
        <v>2</v>
      </c>
      <c r="C30" s="10">
        <f>COUNTIFS(Data!$A$2:$A$267,"ICED19",Data!$G$2:$G$267,"B")+COUNTIFS(Data!$A$2:$A$267,"DESIGN20",Data!$G$2:$G$267,"B")</f>
        <v>0</v>
      </c>
      <c r="D30" s="11">
        <f>COUNTIFS(Data!$A$2:$A$267,"ICED19",Data!$G$2:$G$267,"C")+COUNTIFS(Data!$A$2:$A$267,"DESIGN20",Data!$G$2:$G$267,"C")</f>
        <v>4</v>
      </c>
    </row>
    <row r="31" spans="1:4" ht="32.1" customHeight="1" x14ac:dyDescent="0.25">
      <c r="A31" s="8" t="s">
        <v>305</v>
      </c>
      <c r="B31" s="12">
        <f>COUNTIFS(Data!$A$2:$A$267,"ICED19",Data!$G$2:$G$267,"D")+COUNTIFS(Data!$A$2:$A$267,"DESIGN20",Data!$G$2:$G$267,"D")</f>
        <v>2</v>
      </c>
      <c r="C31" s="3">
        <f>COUNTIFS(Data!$A$2:$A$267,"ICED19",Data!$G$2:$G$267,"E")+COUNTIFS(Data!$A$2:$A$267,"DESIGN20",Data!$G$2:$G$267,"E")</f>
        <v>2</v>
      </c>
      <c r="D31" s="4">
        <f>COUNTIFS(Data!$A$2:$A$267,"ICED19",Data!$G$2:$G$267,"F")+COUNTIFS(Data!$A$2:$A$267,"DESIGN20",Data!$G$2:$G$267,"F")</f>
        <v>5</v>
      </c>
    </row>
    <row r="32" spans="1:4" ht="32.1" customHeight="1" x14ac:dyDescent="0.25">
      <c r="A32" s="8" t="s">
        <v>289</v>
      </c>
      <c r="B32" s="12">
        <f>COUNTIFS(Data!$A$2:$A$267,"ICED19",Data!$G$2:$G$267,"G")+COUNTIFS(Data!$A$2:$A$267,"DESIGN20",Data!$G$2:$G$267,"G")</f>
        <v>0</v>
      </c>
      <c r="C32" s="3">
        <f>COUNTIFS(Data!$A$2:$A$267,"ICED19",Data!$G$2:$G$267,"H")+COUNTIFS(Data!$A$2:$A$267,"DESIGN20",Data!$G$2:$G$267,"H")</f>
        <v>2</v>
      </c>
      <c r="D32" s="4">
        <f>COUNTIFS(Data!$A$2:$A$267,"ICED19",Data!$G$2:$G$267,"I")+COUNTIFS(Data!$A$2:$A$267,"DESIGN20",Data!$G$2:$G$267,"I")</f>
        <v>0</v>
      </c>
    </row>
    <row r="33" spans="1:4" ht="32.1" customHeight="1" thickBot="1" x14ac:dyDescent="0.3">
      <c r="A33" s="8" t="s">
        <v>302</v>
      </c>
      <c r="B33" s="5">
        <f>COUNTIFS(Data!$A$2:$A$267,"ICED19",Data!$G$2:$G$267,"J")+COUNTIFS(Data!$A$2:$A$267,"DESIGN20",Data!$G$2:$G$267,"J")</f>
        <v>0</v>
      </c>
      <c r="C33" s="6">
        <f>COUNTIFS(Data!$A$2:$A$267,"ICED19",Data!$G$2:$G$267,"K")+COUNTIFS(Data!$A$2:$A$267,"DESIGN20",Data!$G$2:$G$267,"K")</f>
        <v>0</v>
      </c>
      <c r="D33" s="7">
        <f>COUNTIFS(Data!$A$2:$A$267,"ICED19",Data!$G$2:$G$267,"L")+COUNTIFS(Data!$A$2:$A$267,"DESIGN20",Data!$G$2:$G$267,"L")</f>
        <v>0</v>
      </c>
    </row>
    <row r="34" spans="1:4" ht="32.1" customHeight="1" thickBot="1" x14ac:dyDescent="0.3">
      <c r="A34" s="5"/>
      <c r="B34" s="13" t="s">
        <v>290</v>
      </c>
      <c r="C34" s="13" t="s">
        <v>291</v>
      </c>
      <c r="D34" s="14" t="s">
        <v>292</v>
      </c>
    </row>
  </sheetData>
  <mergeCells count="5">
    <mergeCell ref="A1:D1"/>
    <mergeCell ref="A8:D8"/>
    <mergeCell ref="A15:D15"/>
    <mergeCell ref="A22:D22"/>
    <mergeCell ref="A29:D29"/>
  </mergeCells>
  <conditionalFormatting sqref="B2:D5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9:D12">
    <cfRule type="colorScale" priority="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16:D19">
    <cfRule type="colorScale" priority="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3:D26">
    <cfRule type="colorScale" priority="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30:D33">
    <cfRule type="colorScale" priority="4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B2:D5 B9:D12 B16:D19 B23:D26 B30:D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Pictures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Schleich</dc:creator>
  <cp:lastModifiedBy>Tobias Eifler</cp:lastModifiedBy>
  <dcterms:created xsi:type="dcterms:W3CDTF">2020-12-07T08:07:55Z</dcterms:created>
  <dcterms:modified xsi:type="dcterms:W3CDTF">2022-02-03T10:49:17Z</dcterms:modified>
</cp:coreProperties>
</file>